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TECNOLOGIA 2024\"/>
    </mc:Choice>
  </mc:AlternateContent>
  <xr:revisionPtr revIDLastSave="0" documentId="8_{03E6F726-2809-4DE5-9F53-CCAB7C2A8127}" xr6:coauthVersionLast="47" xr6:coauthVersionMax="47" xr10:uidLastSave="{00000000-0000-0000-0000-000000000000}"/>
  <bookViews>
    <workbookView xWindow="-120" yWindow="-120" windowWidth="29040" windowHeight="15840" xr2:uid="{70949008-C1A7-456E-B9B7-29768D6944CF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2024'!$A$1:$V$200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H173" i="1"/>
  <c r="I173" i="1" s="1"/>
  <c r="I172" i="1" s="1"/>
  <c r="V172" i="1"/>
  <c r="U172" i="1"/>
  <c r="U175" i="1" s="1"/>
  <c r="T172" i="1"/>
  <c r="T175" i="1" s="1"/>
  <c r="S172" i="1"/>
  <c r="S175" i="1" s="1"/>
  <c r="R172" i="1"/>
  <c r="R175" i="1" s="1"/>
  <c r="Q172" i="1"/>
  <c r="Q175" i="1" s="1"/>
  <c r="P172" i="1"/>
  <c r="O172" i="1"/>
  <c r="N172" i="1"/>
  <c r="N175" i="1" s="1"/>
  <c r="M172" i="1"/>
  <c r="M175" i="1" s="1"/>
  <c r="L172" i="1"/>
  <c r="L175" i="1" s="1"/>
  <c r="K172" i="1"/>
  <c r="K175" i="1" s="1"/>
  <c r="J172" i="1"/>
  <c r="J175" i="1" s="1"/>
  <c r="G172" i="1"/>
  <c r="V170" i="1"/>
  <c r="U169" i="1"/>
  <c r="T169" i="1"/>
  <c r="S169" i="1"/>
  <c r="R169" i="1"/>
  <c r="Q169" i="1"/>
  <c r="P169" i="1"/>
  <c r="P175" i="1" s="1"/>
  <c r="O169" i="1"/>
  <c r="O175" i="1" s="1"/>
  <c r="N169" i="1"/>
  <c r="V169" i="1" s="1"/>
  <c r="M169" i="1"/>
  <c r="L169" i="1"/>
  <c r="K169" i="1"/>
  <c r="J169" i="1"/>
  <c r="V168" i="1"/>
  <c r="V167" i="1"/>
  <c r="U166" i="1"/>
  <c r="T166" i="1"/>
  <c r="S166" i="1"/>
  <c r="R166" i="1"/>
  <c r="Q166" i="1"/>
  <c r="P166" i="1"/>
  <c r="O166" i="1"/>
  <c r="N166" i="1"/>
  <c r="M166" i="1"/>
  <c r="V166" i="1" s="1"/>
  <c r="L166" i="1"/>
  <c r="K166" i="1"/>
  <c r="J166" i="1"/>
  <c r="H166" i="1"/>
  <c r="G166" i="1"/>
  <c r="V164" i="1"/>
  <c r="V163" i="1"/>
  <c r="U162" i="1"/>
  <c r="T162" i="1"/>
  <c r="S162" i="1"/>
  <c r="R162" i="1"/>
  <c r="Q162" i="1"/>
  <c r="P162" i="1"/>
  <c r="O162" i="1"/>
  <c r="N162" i="1"/>
  <c r="V162" i="1" s="1"/>
  <c r="M162" i="1"/>
  <c r="L162" i="1"/>
  <c r="K162" i="1"/>
  <c r="J162" i="1"/>
  <c r="H162" i="1"/>
  <c r="G162" i="1"/>
  <c r="V161" i="1"/>
  <c r="I161" i="1"/>
  <c r="H161" i="1"/>
  <c r="V160" i="1"/>
  <c r="I160" i="1"/>
  <c r="V159" i="1"/>
  <c r="H159" i="1"/>
  <c r="I159" i="1" s="1"/>
  <c r="V158" i="1"/>
  <c r="I158" i="1"/>
  <c r="I157" i="1" s="1"/>
  <c r="H158" i="1"/>
  <c r="U157" i="1"/>
  <c r="T157" i="1"/>
  <c r="S157" i="1"/>
  <c r="R157" i="1"/>
  <c r="Q157" i="1"/>
  <c r="P157" i="1"/>
  <c r="O157" i="1"/>
  <c r="N157" i="1"/>
  <c r="V157" i="1" s="1"/>
  <c r="M157" i="1"/>
  <c r="L157" i="1"/>
  <c r="K157" i="1"/>
  <c r="J157" i="1"/>
  <c r="H157" i="1"/>
  <c r="G157" i="1"/>
  <c r="V155" i="1"/>
  <c r="V154" i="1"/>
  <c r="V153" i="1"/>
  <c r="I153" i="1"/>
  <c r="V152" i="1"/>
  <c r="H152" i="1"/>
  <c r="I152" i="1" s="1"/>
  <c r="V151" i="1"/>
  <c r="I151" i="1"/>
  <c r="V150" i="1"/>
  <c r="I150" i="1"/>
  <c r="H150" i="1"/>
  <c r="V149" i="1"/>
  <c r="H149" i="1"/>
  <c r="I149" i="1" s="1"/>
  <c r="V148" i="1"/>
  <c r="I148" i="1"/>
  <c r="H148" i="1"/>
  <c r="V147" i="1"/>
  <c r="H147" i="1"/>
  <c r="I147" i="1" s="1"/>
  <c r="V146" i="1"/>
  <c r="I146" i="1"/>
  <c r="V145" i="1"/>
  <c r="I145" i="1"/>
  <c r="H145" i="1"/>
  <c r="V144" i="1"/>
  <c r="I144" i="1"/>
  <c r="V143" i="1"/>
  <c r="H143" i="1"/>
  <c r="I143" i="1" s="1"/>
  <c r="V142" i="1"/>
  <c r="I142" i="1"/>
  <c r="V141" i="1"/>
  <c r="I141" i="1"/>
  <c r="V140" i="1"/>
  <c r="I140" i="1"/>
  <c r="V139" i="1"/>
  <c r="I139" i="1"/>
  <c r="H139" i="1"/>
  <c r="V138" i="1"/>
  <c r="I138" i="1"/>
  <c r="H138" i="1"/>
  <c r="V137" i="1"/>
  <c r="H137" i="1"/>
  <c r="I137" i="1" s="1"/>
  <c r="V136" i="1"/>
  <c r="V135" i="1" s="1"/>
  <c r="U135" i="1"/>
  <c r="T135" i="1"/>
  <c r="S135" i="1"/>
  <c r="R135" i="1"/>
  <c r="Q135" i="1"/>
  <c r="P135" i="1"/>
  <c r="O135" i="1"/>
  <c r="N135" i="1"/>
  <c r="M135" i="1"/>
  <c r="L135" i="1"/>
  <c r="K135" i="1"/>
  <c r="J135" i="1"/>
  <c r="G135" i="1"/>
  <c r="G175" i="1" s="1"/>
  <c r="V133" i="1"/>
  <c r="I133" i="1"/>
  <c r="H133" i="1"/>
  <c r="H131" i="1" s="1"/>
  <c r="V132" i="1"/>
  <c r="H132" i="1"/>
  <c r="I132" i="1" s="1"/>
  <c r="I131" i="1" s="1"/>
  <c r="U131" i="1"/>
  <c r="T131" i="1"/>
  <c r="S131" i="1"/>
  <c r="R131" i="1"/>
  <c r="Q131" i="1"/>
  <c r="P131" i="1"/>
  <c r="O131" i="1"/>
  <c r="N131" i="1"/>
  <c r="M131" i="1"/>
  <c r="L131" i="1"/>
  <c r="K131" i="1"/>
  <c r="V131" i="1" s="1"/>
  <c r="J131" i="1"/>
  <c r="G131" i="1"/>
  <c r="V129" i="1"/>
  <c r="V128" i="1"/>
  <c r="V127" i="1"/>
  <c r="V126" i="1"/>
  <c r="V125" i="1"/>
  <c r="V124" i="1"/>
  <c r="V123" i="1"/>
  <c r="H123" i="1"/>
  <c r="I123" i="1" s="1"/>
  <c r="V122" i="1"/>
  <c r="H122" i="1"/>
  <c r="I122" i="1" s="1"/>
  <c r="V121" i="1"/>
  <c r="I121" i="1"/>
  <c r="H121" i="1"/>
  <c r="G121" i="1"/>
  <c r="V120" i="1"/>
  <c r="I120" i="1"/>
  <c r="V119" i="1"/>
  <c r="I119" i="1"/>
  <c r="H119" i="1"/>
  <c r="V118" i="1"/>
  <c r="I118" i="1"/>
  <c r="H118" i="1"/>
  <c r="V117" i="1"/>
  <c r="I117" i="1"/>
  <c r="H117" i="1"/>
  <c r="V116" i="1"/>
  <c r="I116" i="1"/>
  <c r="H116" i="1"/>
  <c r="H113" i="1" s="1"/>
  <c r="V115" i="1"/>
  <c r="I115" i="1"/>
  <c r="V114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G113" i="1"/>
  <c r="V111" i="1"/>
  <c r="H111" i="1"/>
  <c r="I111" i="1" s="1"/>
  <c r="V110" i="1"/>
  <c r="I110" i="1"/>
  <c r="H110" i="1"/>
  <c r="V109" i="1"/>
  <c r="H109" i="1"/>
  <c r="I109" i="1" s="1"/>
  <c r="V108" i="1"/>
  <c r="I108" i="1"/>
  <c r="V107" i="1"/>
  <c r="I107" i="1"/>
  <c r="H107" i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H99" i="1"/>
  <c r="G99" i="1"/>
  <c r="I99" i="1" s="1"/>
  <c r="V98" i="1"/>
  <c r="H98" i="1"/>
  <c r="I98" i="1" s="1"/>
  <c r="V97" i="1"/>
  <c r="I97" i="1"/>
  <c r="H97" i="1"/>
  <c r="V96" i="1"/>
  <c r="H96" i="1"/>
  <c r="I96" i="1" s="1"/>
  <c r="V95" i="1"/>
  <c r="I95" i="1"/>
  <c r="H95" i="1"/>
  <c r="V94" i="1"/>
  <c r="H94" i="1"/>
  <c r="I94" i="1" s="1"/>
  <c r="V93" i="1"/>
  <c r="I93" i="1"/>
  <c r="H93" i="1"/>
  <c r="V92" i="1"/>
  <c r="I92" i="1"/>
  <c r="H92" i="1"/>
  <c r="V91" i="1"/>
  <c r="I91" i="1"/>
  <c r="V90" i="1"/>
  <c r="I90" i="1"/>
  <c r="V89" i="1"/>
  <c r="I89" i="1"/>
  <c r="H89" i="1"/>
  <c r="V88" i="1"/>
  <c r="H88" i="1"/>
  <c r="I88" i="1" s="1"/>
  <c r="V87" i="1"/>
  <c r="I87" i="1"/>
  <c r="V86" i="1"/>
  <c r="I86" i="1"/>
  <c r="H86" i="1"/>
  <c r="V85" i="1"/>
  <c r="H85" i="1"/>
  <c r="I85" i="1" s="1"/>
  <c r="V84" i="1"/>
  <c r="I84" i="1"/>
  <c r="H84" i="1"/>
  <c r="V83" i="1"/>
  <c r="I83" i="1"/>
  <c r="H83" i="1"/>
  <c r="V82" i="1"/>
  <c r="H82" i="1"/>
  <c r="I82" i="1" s="1"/>
  <c r="V81" i="1"/>
  <c r="I81" i="1"/>
  <c r="V80" i="1"/>
  <c r="I80" i="1"/>
  <c r="H80" i="1"/>
  <c r="V79" i="1"/>
  <c r="H79" i="1"/>
  <c r="I79" i="1" s="1"/>
  <c r="U78" i="1"/>
  <c r="T78" i="1"/>
  <c r="S78" i="1"/>
  <c r="R78" i="1"/>
  <c r="Q78" i="1"/>
  <c r="P78" i="1"/>
  <c r="O78" i="1"/>
  <c r="N78" i="1"/>
  <c r="V78" i="1" s="1"/>
  <c r="M78" i="1"/>
  <c r="L78" i="1"/>
  <c r="K78" i="1"/>
  <c r="J78" i="1"/>
  <c r="G78" i="1"/>
  <c r="V76" i="1"/>
  <c r="H76" i="1"/>
  <c r="I76" i="1" s="1"/>
  <c r="V75" i="1"/>
  <c r="I75" i="1"/>
  <c r="H75" i="1"/>
  <c r="V74" i="1"/>
  <c r="H74" i="1"/>
  <c r="I74" i="1" s="1"/>
  <c r="V73" i="1"/>
  <c r="I73" i="1"/>
  <c r="H73" i="1"/>
  <c r="V72" i="1"/>
  <c r="H72" i="1"/>
  <c r="I72" i="1" s="1"/>
  <c r="V71" i="1"/>
  <c r="I71" i="1"/>
  <c r="H71" i="1"/>
  <c r="V70" i="1"/>
  <c r="I70" i="1"/>
  <c r="H70" i="1"/>
  <c r="V69" i="1"/>
  <c r="H69" i="1"/>
  <c r="I69" i="1" s="1"/>
  <c r="V68" i="1"/>
  <c r="H68" i="1"/>
  <c r="I68" i="1" s="1"/>
  <c r="V67" i="1"/>
  <c r="I67" i="1"/>
  <c r="H67" i="1"/>
  <c r="V66" i="1"/>
  <c r="I66" i="1"/>
  <c r="V65" i="1"/>
  <c r="H65" i="1"/>
  <c r="I65" i="1" s="1"/>
  <c r="V64" i="1"/>
  <c r="I64" i="1"/>
  <c r="H64" i="1"/>
  <c r="V63" i="1"/>
  <c r="H63" i="1"/>
  <c r="I63" i="1" s="1"/>
  <c r="J62" i="1"/>
  <c r="V62" i="1" s="1"/>
  <c r="I62" i="1"/>
  <c r="H62" i="1"/>
  <c r="V61" i="1"/>
  <c r="I61" i="1"/>
  <c r="J60" i="1"/>
  <c r="J31" i="1" s="1"/>
  <c r="V31" i="1" s="1"/>
  <c r="H60" i="1"/>
  <c r="I60" i="1" s="1"/>
  <c r="V59" i="1"/>
  <c r="I59" i="1"/>
  <c r="V58" i="1"/>
  <c r="H58" i="1"/>
  <c r="I58" i="1" s="1"/>
  <c r="V57" i="1"/>
  <c r="H57" i="1"/>
  <c r="I57" i="1" s="1"/>
  <c r="V56" i="1"/>
  <c r="H56" i="1"/>
  <c r="I56" i="1" s="1"/>
  <c r="V55" i="1"/>
  <c r="H55" i="1"/>
  <c r="I55" i="1" s="1"/>
  <c r="V54" i="1"/>
  <c r="I54" i="1"/>
  <c r="H54" i="1"/>
  <c r="V53" i="1"/>
  <c r="I53" i="1"/>
  <c r="H53" i="1"/>
  <c r="V52" i="1"/>
  <c r="I52" i="1"/>
  <c r="V51" i="1"/>
  <c r="I51" i="1"/>
  <c r="H51" i="1"/>
  <c r="V50" i="1"/>
  <c r="H50" i="1"/>
  <c r="I50" i="1" s="1"/>
  <c r="V49" i="1"/>
  <c r="I49" i="1"/>
  <c r="H49" i="1"/>
  <c r="V48" i="1"/>
  <c r="I48" i="1"/>
  <c r="V47" i="1"/>
  <c r="H47" i="1"/>
  <c r="I47" i="1" s="1"/>
  <c r="V46" i="1"/>
  <c r="I46" i="1"/>
  <c r="H46" i="1"/>
  <c r="V45" i="1"/>
  <c r="I45" i="1"/>
  <c r="H45" i="1"/>
  <c r="V44" i="1"/>
  <c r="I44" i="1"/>
  <c r="V43" i="1"/>
  <c r="I43" i="1"/>
  <c r="H43" i="1"/>
  <c r="V42" i="1"/>
  <c r="I42" i="1"/>
  <c r="H42" i="1"/>
  <c r="V41" i="1"/>
  <c r="H41" i="1"/>
  <c r="I41" i="1" s="1"/>
  <c r="V40" i="1"/>
  <c r="H40" i="1"/>
  <c r="I40" i="1" s="1"/>
  <c r="V39" i="1"/>
  <c r="H39" i="1"/>
  <c r="I39" i="1" s="1"/>
  <c r="V38" i="1"/>
  <c r="H38" i="1"/>
  <c r="I38" i="1" s="1"/>
  <c r="V37" i="1"/>
  <c r="I37" i="1"/>
  <c r="H37" i="1"/>
  <c r="V36" i="1"/>
  <c r="H36" i="1"/>
  <c r="I36" i="1" s="1"/>
  <c r="V35" i="1"/>
  <c r="I35" i="1"/>
  <c r="H35" i="1"/>
  <c r="V34" i="1"/>
  <c r="I34" i="1"/>
  <c r="H34" i="1"/>
  <c r="V33" i="1"/>
  <c r="H33" i="1"/>
  <c r="I33" i="1" s="1"/>
  <c r="V32" i="1"/>
  <c r="H32" i="1"/>
  <c r="I32" i="1" s="1"/>
  <c r="U31" i="1"/>
  <c r="T31" i="1"/>
  <c r="S31" i="1"/>
  <c r="R31" i="1"/>
  <c r="Q31" i="1"/>
  <c r="P31" i="1"/>
  <c r="O31" i="1"/>
  <c r="N31" i="1"/>
  <c r="M31" i="1"/>
  <c r="L31" i="1"/>
  <c r="K31" i="1"/>
  <c r="G31" i="1"/>
  <c r="V29" i="1"/>
  <c r="H29" i="1"/>
  <c r="I29" i="1" s="1"/>
  <c r="V28" i="1"/>
  <c r="H28" i="1"/>
  <c r="I28" i="1" s="1"/>
  <c r="V27" i="1"/>
  <c r="I27" i="1"/>
  <c r="H27" i="1"/>
  <c r="V26" i="1"/>
  <c r="H26" i="1"/>
  <c r="I26" i="1" s="1"/>
  <c r="V25" i="1"/>
  <c r="I25" i="1"/>
  <c r="H25" i="1"/>
  <c r="V24" i="1"/>
  <c r="I24" i="1"/>
  <c r="H24" i="1"/>
  <c r="V23" i="1"/>
  <c r="H23" i="1"/>
  <c r="I23" i="1" s="1"/>
  <c r="V22" i="1"/>
  <c r="H22" i="1"/>
  <c r="I22" i="1" s="1"/>
  <c r="V21" i="1"/>
  <c r="H21" i="1"/>
  <c r="I21" i="1" s="1"/>
  <c r="V20" i="1"/>
  <c r="H20" i="1"/>
  <c r="I20" i="1" s="1"/>
  <c r="V19" i="1"/>
  <c r="I19" i="1"/>
  <c r="H19" i="1"/>
  <c r="V18" i="1"/>
  <c r="I18" i="1"/>
  <c r="V17" i="1"/>
  <c r="H17" i="1"/>
  <c r="I17" i="1" s="1"/>
  <c r="V16" i="1"/>
  <c r="I16" i="1"/>
  <c r="H16" i="1"/>
  <c r="V15" i="1"/>
  <c r="I15" i="1"/>
  <c r="H15" i="1"/>
  <c r="V14" i="1"/>
  <c r="I14" i="1"/>
  <c r="H14" i="1"/>
  <c r="V13" i="1"/>
  <c r="I13" i="1"/>
  <c r="H13" i="1"/>
  <c r="V12" i="1"/>
  <c r="H12" i="1"/>
  <c r="I12" i="1" s="1"/>
  <c r="V11" i="1"/>
  <c r="H11" i="1"/>
  <c r="I11" i="1" s="1"/>
  <c r="V10" i="1"/>
  <c r="H10" i="1"/>
  <c r="I10" i="1" s="1"/>
  <c r="V9" i="1"/>
  <c r="H9" i="1"/>
  <c r="I9" i="1" s="1"/>
  <c r="I8" i="1" s="1"/>
  <c r="U8" i="1"/>
  <c r="T8" i="1"/>
  <c r="S8" i="1"/>
  <c r="R8" i="1"/>
  <c r="Q8" i="1"/>
  <c r="P8" i="1"/>
  <c r="O8" i="1"/>
  <c r="N8" i="1"/>
  <c r="M8" i="1"/>
  <c r="V8" i="1" s="1"/>
  <c r="L8" i="1"/>
  <c r="K8" i="1"/>
  <c r="J8" i="1"/>
  <c r="G8" i="1"/>
  <c r="I135" i="1" l="1"/>
  <c r="V175" i="1"/>
  <c r="I31" i="1"/>
  <c r="I78" i="1"/>
  <c r="I113" i="1"/>
  <c r="I175" i="1" s="1"/>
  <c r="H31" i="1"/>
  <c r="H8" i="1"/>
  <c r="V60" i="1"/>
  <c r="H135" i="1"/>
  <c r="H78" i="1"/>
  <c r="H172" i="1"/>
  <c r="H175" i="1" l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<sst xmlns="http://schemas.openxmlformats.org/spreadsheetml/2006/main" count="339" uniqueCount="201">
  <si>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</si>
  <si>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</si>
  <si>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ENERO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</si>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</sst>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8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horizontal="right" vertical="center"/>
    </xf>
    <xf numFmtId="43" fontId="8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0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13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43" fontId="15" fillId="2" borderId="0" xfId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1" fillId="2" borderId="0" xfId="1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43" fontId="15" fillId="2" borderId="0" xfId="1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26" fillId="2" borderId="0" xfId="0" applyFont="1" applyFill="1" applyAlignment="1">
      <alignment horizontal="left" vertical="center"/>
    </xf>
    <xf numFmtId="43" fontId="26" fillId="2" borderId="0" xfId="1" applyFont="1" applyFill="1" applyAlignment="1">
      <alignment horizontal="center" vertical="center"/>
    </xf>
    <xf numFmtId="43" fontId="27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top"/>
    </xf>
    <xf numFmtId="43" fontId="21" fillId="2" borderId="0" xfId="1" applyFont="1" applyFill="1" applyAlignment="1">
      <alignment horizontal="center" vertical="top"/>
    </xf>
    <xf numFmtId="43" fontId="22" fillId="2" borderId="0" xfId="1" applyFont="1" applyFill="1" applyAlignment="1">
      <alignment horizontal="center" vertical="top"/>
    </xf>
    <xf numFmtId="0" fontId="21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9273B45D-20F0-489F-9231-D4F8F2A5C1D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ENER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PRESUP. EJEC. 2024"/>
      <sheetName val="EJEC. 2024"/>
      <sheetName val="INGRESOS"/>
      <sheetName val="C X P ENERO 2024"/>
      <sheetName val="GRAFICOS"/>
    </sheetNames>
    <sheetDataSet>
      <sheetData sheetId="0"/>
      <sheetData sheetId="1"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25000000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405000</v>
          </cell>
        </row>
        <row r="35">
          <cell r="D35">
            <v>405000</v>
          </cell>
        </row>
        <row r="36">
          <cell r="D36">
            <v>65000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44762700.960000001</v>
          </cell>
        </row>
        <row r="64">
          <cell r="D64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7">
          <cell r="D97">
            <v>0</v>
          </cell>
        </row>
        <row r="99">
          <cell r="D99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10">
          <cell r="D110">
            <v>0</v>
          </cell>
        </row>
        <row r="111">
          <cell r="D111">
            <v>0</v>
          </cell>
        </row>
        <row r="113">
          <cell r="D113">
            <v>0</v>
          </cell>
        </row>
        <row r="115">
          <cell r="D115">
            <v>0</v>
          </cell>
        </row>
        <row r="116">
          <cell r="D116">
            <v>1000000</v>
          </cell>
        </row>
        <row r="118">
          <cell r="D118">
            <v>0</v>
          </cell>
        </row>
        <row r="120">
          <cell r="D120">
            <v>0</v>
          </cell>
        </row>
        <row r="121">
          <cell r="D121">
            <v>0</v>
          </cell>
        </row>
        <row r="131">
          <cell r="D131">
            <v>0</v>
          </cell>
        </row>
        <row r="133">
          <cell r="D133">
            <v>800000</v>
          </cell>
        </row>
        <row r="135">
          <cell r="D135">
            <v>0</v>
          </cell>
        </row>
        <row r="136">
          <cell r="D136">
            <v>0</v>
          </cell>
        </row>
        <row r="141">
          <cell r="D141">
            <v>0</v>
          </cell>
        </row>
        <row r="142">
          <cell r="D142">
            <v>0</v>
          </cell>
        </row>
        <row r="144">
          <cell r="D144">
            <v>0</v>
          </cell>
        </row>
        <row r="145">
          <cell r="D145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500000000</v>
          </cell>
        </row>
        <row r="151">
          <cell r="D151">
            <v>289875926.32999998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60">
          <cell r="D160">
            <v>5000000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8">
          <cell r="D168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1500000000</v>
          </cell>
        </row>
        <row r="184">
          <cell r="D184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76C2-7236-4C94-A93B-88C2DE39AEB4}">
  <sheetPr>
    <tabColor rgb="FF92D050"/>
  </sheetPr>
  <dimension ref="A1:Y202"/>
  <sheetViews>
    <sheetView tabSelected="1" view="pageBreakPreview" zoomScale="75" zoomScaleNormal="84" zoomScaleSheetLayoutView="75" workbookViewId="0">
      <pane ySplit="7" topLeftCell="A8" activePane="bottomLeft" state="frozen"/>
      <selection activeCell="H1" sqref="H1"/>
      <selection pane="bottomLeft" activeCell="W14" sqref="W14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3.5703125" style="5" customWidth="1"/>
    <col min="7" max="7" width="22.7109375" style="90" bestFit="1" customWidth="1"/>
    <col min="8" max="8" width="25.28515625" style="90" customWidth="1"/>
    <col min="9" max="9" width="22.28515625" style="4" customWidth="1"/>
    <col min="10" max="10" width="23.140625" style="5" customWidth="1"/>
    <col min="11" max="11" width="14.140625" style="4" hidden="1" customWidth="1"/>
    <col min="12" max="12" width="10.85546875" style="4" hidden="1" customWidth="1"/>
    <col min="13" max="13" width="9.7109375" style="4" hidden="1" customWidth="1"/>
    <col min="14" max="14" width="9.28515625" style="36" hidden="1" customWidth="1"/>
    <col min="15" max="15" width="9.7109375" style="4" hidden="1" customWidth="1"/>
    <col min="16" max="16" width="9.42578125" style="4" hidden="1" customWidth="1"/>
    <col min="17" max="17" width="12.42578125" style="4" hidden="1" customWidth="1"/>
    <col min="18" max="18" width="18" style="4" hidden="1" customWidth="1"/>
    <col min="19" max="19" width="14.28515625" style="4" hidden="1" customWidth="1"/>
    <col min="20" max="20" width="16.85546875" style="91" hidden="1" customWidth="1"/>
    <col min="21" max="21" width="15.7109375" style="4" hidden="1" customWidth="1"/>
    <col min="22" max="22" width="28.7109375" style="5" customWidth="1"/>
    <col min="23" max="23" width="24.28515625" style="4" customWidth="1"/>
    <col min="24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3.5703125" style="5" customWidth="1"/>
    <col min="263" max="263" width="22.7109375" style="5" bestFit="1" customWidth="1"/>
    <col min="264" max="264" width="25.28515625" style="5" customWidth="1"/>
    <col min="265" max="265" width="22.28515625" style="5" customWidth="1"/>
    <col min="266" max="266" width="23.140625" style="5" customWidth="1"/>
    <col min="267" max="277" width="0" style="5" hidden="1" customWidth="1"/>
    <col min="278" max="278" width="28.7109375" style="5" customWidth="1"/>
    <col min="279" max="279" width="24.285156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3.5703125" style="5" customWidth="1"/>
    <col min="519" max="519" width="22.7109375" style="5" bestFit="1" customWidth="1"/>
    <col min="520" max="520" width="25.28515625" style="5" customWidth="1"/>
    <col min="521" max="521" width="22.28515625" style="5" customWidth="1"/>
    <col min="522" max="522" width="23.140625" style="5" customWidth="1"/>
    <col min="523" max="533" width="0" style="5" hidden="1" customWidth="1"/>
    <col min="534" max="534" width="28.7109375" style="5" customWidth="1"/>
    <col min="535" max="535" width="24.285156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3.5703125" style="5" customWidth="1"/>
    <col min="775" max="775" width="22.7109375" style="5" bestFit="1" customWidth="1"/>
    <col min="776" max="776" width="25.28515625" style="5" customWidth="1"/>
    <col min="777" max="777" width="22.28515625" style="5" customWidth="1"/>
    <col min="778" max="778" width="23.140625" style="5" customWidth="1"/>
    <col min="779" max="789" width="0" style="5" hidden="1" customWidth="1"/>
    <col min="790" max="790" width="28.7109375" style="5" customWidth="1"/>
    <col min="791" max="791" width="24.285156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3.5703125" style="5" customWidth="1"/>
    <col min="1031" max="1031" width="22.7109375" style="5" bestFit="1" customWidth="1"/>
    <col min="1032" max="1032" width="25.28515625" style="5" customWidth="1"/>
    <col min="1033" max="1033" width="22.28515625" style="5" customWidth="1"/>
    <col min="1034" max="1034" width="23.140625" style="5" customWidth="1"/>
    <col min="1035" max="1045" width="0" style="5" hidden="1" customWidth="1"/>
    <col min="1046" max="1046" width="28.7109375" style="5" customWidth="1"/>
    <col min="1047" max="1047" width="24.285156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3.5703125" style="5" customWidth="1"/>
    <col min="1287" max="1287" width="22.7109375" style="5" bestFit="1" customWidth="1"/>
    <col min="1288" max="1288" width="25.28515625" style="5" customWidth="1"/>
    <col min="1289" max="1289" width="22.28515625" style="5" customWidth="1"/>
    <col min="1290" max="1290" width="23.140625" style="5" customWidth="1"/>
    <col min="1291" max="1301" width="0" style="5" hidden="1" customWidth="1"/>
    <col min="1302" max="1302" width="28.7109375" style="5" customWidth="1"/>
    <col min="1303" max="1303" width="24.285156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3.5703125" style="5" customWidth="1"/>
    <col min="1543" max="1543" width="22.7109375" style="5" bestFit="1" customWidth="1"/>
    <col min="1544" max="1544" width="25.28515625" style="5" customWidth="1"/>
    <col min="1545" max="1545" width="22.28515625" style="5" customWidth="1"/>
    <col min="1546" max="1546" width="23.140625" style="5" customWidth="1"/>
    <col min="1547" max="1557" width="0" style="5" hidden="1" customWidth="1"/>
    <col min="1558" max="1558" width="28.7109375" style="5" customWidth="1"/>
    <col min="1559" max="1559" width="24.285156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3.5703125" style="5" customWidth="1"/>
    <col min="1799" max="1799" width="22.7109375" style="5" bestFit="1" customWidth="1"/>
    <col min="1800" max="1800" width="25.28515625" style="5" customWidth="1"/>
    <col min="1801" max="1801" width="22.28515625" style="5" customWidth="1"/>
    <col min="1802" max="1802" width="23.140625" style="5" customWidth="1"/>
    <col min="1803" max="1813" width="0" style="5" hidden="1" customWidth="1"/>
    <col min="1814" max="1814" width="28.7109375" style="5" customWidth="1"/>
    <col min="1815" max="1815" width="24.285156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3.5703125" style="5" customWidth="1"/>
    <col min="2055" max="2055" width="22.7109375" style="5" bestFit="1" customWidth="1"/>
    <col min="2056" max="2056" width="25.28515625" style="5" customWidth="1"/>
    <col min="2057" max="2057" width="22.28515625" style="5" customWidth="1"/>
    <col min="2058" max="2058" width="23.140625" style="5" customWidth="1"/>
    <col min="2059" max="2069" width="0" style="5" hidden="1" customWidth="1"/>
    <col min="2070" max="2070" width="28.7109375" style="5" customWidth="1"/>
    <col min="2071" max="2071" width="24.285156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3.5703125" style="5" customWidth="1"/>
    <col min="2311" max="2311" width="22.7109375" style="5" bestFit="1" customWidth="1"/>
    <col min="2312" max="2312" width="25.28515625" style="5" customWidth="1"/>
    <col min="2313" max="2313" width="22.28515625" style="5" customWidth="1"/>
    <col min="2314" max="2314" width="23.140625" style="5" customWidth="1"/>
    <col min="2315" max="2325" width="0" style="5" hidden="1" customWidth="1"/>
    <col min="2326" max="2326" width="28.7109375" style="5" customWidth="1"/>
    <col min="2327" max="2327" width="24.285156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3.5703125" style="5" customWidth="1"/>
    <col min="2567" max="2567" width="22.7109375" style="5" bestFit="1" customWidth="1"/>
    <col min="2568" max="2568" width="25.28515625" style="5" customWidth="1"/>
    <col min="2569" max="2569" width="22.28515625" style="5" customWidth="1"/>
    <col min="2570" max="2570" width="23.140625" style="5" customWidth="1"/>
    <col min="2571" max="2581" width="0" style="5" hidden="1" customWidth="1"/>
    <col min="2582" max="2582" width="28.7109375" style="5" customWidth="1"/>
    <col min="2583" max="2583" width="24.285156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3.5703125" style="5" customWidth="1"/>
    <col min="2823" max="2823" width="22.7109375" style="5" bestFit="1" customWidth="1"/>
    <col min="2824" max="2824" width="25.28515625" style="5" customWidth="1"/>
    <col min="2825" max="2825" width="22.28515625" style="5" customWidth="1"/>
    <col min="2826" max="2826" width="23.140625" style="5" customWidth="1"/>
    <col min="2827" max="2837" width="0" style="5" hidden="1" customWidth="1"/>
    <col min="2838" max="2838" width="28.7109375" style="5" customWidth="1"/>
    <col min="2839" max="2839" width="24.285156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3.5703125" style="5" customWidth="1"/>
    <col min="3079" max="3079" width="22.7109375" style="5" bestFit="1" customWidth="1"/>
    <col min="3080" max="3080" width="25.28515625" style="5" customWidth="1"/>
    <col min="3081" max="3081" width="22.28515625" style="5" customWidth="1"/>
    <col min="3082" max="3082" width="23.140625" style="5" customWidth="1"/>
    <col min="3083" max="3093" width="0" style="5" hidden="1" customWidth="1"/>
    <col min="3094" max="3094" width="28.7109375" style="5" customWidth="1"/>
    <col min="3095" max="3095" width="24.285156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3.5703125" style="5" customWidth="1"/>
    <col min="3335" max="3335" width="22.7109375" style="5" bestFit="1" customWidth="1"/>
    <col min="3336" max="3336" width="25.28515625" style="5" customWidth="1"/>
    <col min="3337" max="3337" width="22.28515625" style="5" customWidth="1"/>
    <col min="3338" max="3338" width="23.140625" style="5" customWidth="1"/>
    <col min="3339" max="3349" width="0" style="5" hidden="1" customWidth="1"/>
    <col min="3350" max="3350" width="28.7109375" style="5" customWidth="1"/>
    <col min="3351" max="3351" width="24.285156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3.5703125" style="5" customWidth="1"/>
    <col min="3591" max="3591" width="22.7109375" style="5" bestFit="1" customWidth="1"/>
    <col min="3592" max="3592" width="25.28515625" style="5" customWidth="1"/>
    <col min="3593" max="3593" width="22.28515625" style="5" customWidth="1"/>
    <col min="3594" max="3594" width="23.140625" style="5" customWidth="1"/>
    <col min="3595" max="3605" width="0" style="5" hidden="1" customWidth="1"/>
    <col min="3606" max="3606" width="28.7109375" style="5" customWidth="1"/>
    <col min="3607" max="3607" width="24.285156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3.5703125" style="5" customWidth="1"/>
    <col min="3847" max="3847" width="22.7109375" style="5" bestFit="1" customWidth="1"/>
    <col min="3848" max="3848" width="25.28515625" style="5" customWidth="1"/>
    <col min="3849" max="3849" width="22.28515625" style="5" customWidth="1"/>
    <col min="3850" max="3850" width="23.140625" style="5" customWidth="1"/>
    <col min="3851" max="3861" width="0" style="5" hidden="1" customWidth="1"/>
    <col min="3862" max="3862" width="28.7109375" style="5" customWidth="1"/>
    <col min="3863" max="3863" width="24.285156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3.5703125" style="5" customWidth="1"/>
    <col min="4103" max="4103" width="22.7109375" style="5" bestFit="1" customWidth="1"/>
    <col min="4104" max="4104" width="25.28515625" style="5" customWidth="1"/>
    <col min="4105" max="4105" width="22.28515625" style="5" customWidth="1"/>
    <col min="4106" max="4106" width="23.140625" style="5" customWidth="1"/>
    <col min="4107" max="4117" width="0" style="5" hidden="1" customWidth="1"/>
    <col min="4118" max="4118" width="28.7109375" style="5" customWidth="1"/>
    <col min="4119" max="4119" width="24.285156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3.5703125" style="5" customWidth="1"/>
    <col min="4359" max="4359" width="22.7109375" style="5" bestFit="1" customWidth="1"/>
    <col min="4360" max="4360" width="25.28515625" style="5" customWidth="1"/>
    <col min="4361" max="4361" width="22.28515625" style="5" customWidth="1"/>
    <col min="4362" max="4362" width="23.140625" style="5" customWidth="1"/>
    <col min="4363" max="4373" width="0" style="5" hidden="1" customWidth="1"/>
    <col min="4374" max="4374" width="28.7109375" style="5" customWidth="1"/>
    <col min="4375" max="4375" width="24.285156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3.5703125" style="5" customWidth="1"/>
    <col min="4615" max="4615" width="22.7109375" style="5" bestFit="1" customWidth="1"/>
    <col min="4616" max="4616" width="25.28515625" style="5" customWidth="1"/>
    <col min="4617" max="4617" width="22.28515625" style="5" customWidth="1"/>
    <col min="4618" max="4618" width="23.140625" style="5" customWidth="1"/>
    <col min="4619" max="4629" width="0" style="5" hidden="1" customWidth="1"/>
    <col min="4630" max="4630" width="28.7109375" style="5" customWidth="1"/>
    <col min="4631" max="4631" width="24.285156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3.5703125" style="5" customWidth="1"/>
    <col min="4871" max="4871" width="22.7109375" style="5" bestFit="1" customWidth="1"/>
    <col min="4872" max="4872" width="25.28515625" style="5" customWidth="1"/>
    <col min="4873" max="4873" width="22.28515625" style="5" customWidth="1"/>
    <col min="4874" max="4874" width="23.140625" style="5" customWidth="1"/>
    <col min="4875" max="4885" width="0" style="5" hidden="1" customWidth="1"/>
    <col min="4886" max="4886" width="28.7109375" style="5" customWidth="1"/>
    <col min="4887" max="4887" width="24.285156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3.5703125" style="5" customWidth="1"/>
    <col min="5127" max="5127" width="22.7109375" style="5" bestFit="1" customWidth="1"/>
    <col min="5128" max="5128" width="25.28515625" style="5" customWidth="1"/>
    <col min="5129" max="5129" width="22.28515625" style="5" customWidth="1"/>
    <col min="5130" max="5130" width="23.140625" style="5" customWidth="1"/>
    <col min="5131" max="5141" width="0" style="5" hidden="1" customWidth="1"/>
    <col min="5142" max="5142" width="28.7109375" style="5" customWidth="1"/>
    <col min="5143" max="5143" width="24.285156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3.5703125" style="5" customWidth="1"/>
    <col min="5383" max="5383" width="22.7109375" style="5" bestFit="1" customWidth="1"/>
    <col min="5384" max="5384" width="25.28515625" style="5" customWidth="1"/>
    <col min="5385" max="5385" width="22.28515625" style="5" customWidth="1"/>
    <col min="5386" max="5386" width="23.140625" style="5" customWidth="1"/>
    <col min="5387" max="5397" width="0" style="5" hidden="1" customWidth="1"/>
    <col min="5398" max="5398" width="28.7109375" style="5" customWidth="1"/>
    <col min="5399" max="5399" width="24.285156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3.5703125" style="5" customWidth="1"/>
    <col min="5639" max="5639" width="22.7109375" style="5" bestFit="1" customWidth="1"/>
    <col min="5640" max="5640" width="25.28515625" style="5" customWidth="1"/>
    <col min="5641" max="5641" width="22.28515625" style="5" customWidth="1"/>
    <col min="5642" max="5642" width="23.140625" style="5" customWidth="1"/>
    <col min="5643" max="5653" width="0" style="5" hidden="1" customWidth="1"/>
    <col min="5654" max="5654" width="28.7109375" style="5" customWidth="1"/>
    <col min="5655" max="5655" width="24.285156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3.5703125" style="5" customWidth="1"/>
    <col min="5895" max="5895" width="22.7109375" style="5" bestFit="1" customWidth="1"/>
    <col min="5896" max="5896" width="25.28515625" style="5" customWidth="1"/>
    <col min="5897" max="5897" width="22.28515625" style="5" customWidth="1"/>
    <col min="5898" max="5898" width="23.140625" style="5" customWidth="1"/>
    <col min="5899" max="5909" width="0" style="5" hidden="1" customWidth="1"/>
    <col min="5910" max="5910" width="28.7109375" style="5" customWidth="1"/>
    <col min="5911" max="5911" width="24.285156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3.5703125" style="5" customWidth="1"/>
    <col min="6151" max="6151" width="22.7109375" style="5" bestFit="1" customWidth="1"/>
    <col min="6152" max="6152" width="25.28515625" style="5" customWidth="1"/>
    <col min="6153" max="6153" width="22.28515625" style="5" customWidth="1"/>
    <col min="6154" max="6154" width="23.140625" style="5" customWidth="1"/>
    <col min="6155" max="6165" width="0" style="5" hidden="1" customWidth="1"/>
    <col min="6166" max="6166" width="28.7109375" style="5" customWidth="1"/>
    <col min="6167" max="6167" width="24.285156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3.5703125" style="5" customWidth="1"/>
    <col min="6407" max="6407" width="22.7109375" style="5" bestFit="1" customWidth="1"/>
    <col min="6408" max="6408" width="25.28515625" style="5" customWidth="1"/>
    <col min="6409" max="6409" width="22.28515625" style="5" customWidth="1"/>
    <col min="6410" max="6410" width="23.140625" style="5" customWidth="1"/>
    <col min="6411" max="6421" width="0" style="5" hidden="1" customWidth="1"/>
    <col min="6422" max="6422" width="28.7109375" style="5" customWidth="1"/>
    <col min="6423" max="6423" width="24.285156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3.5703125" style="5" customWidth="1"/>
    <col min="6663" max="6663" width="22.7109375" style="5" bestFit="1" customWidth="1"/>
    <col min="6664" max="6664" width="25.28515625" style="5" customWidth="1"/>
    <col min="6665" max="6665" width="22.28515625" style="5" customWidth="1"/>
    <col min="6666" max="6666" width="23.140625" style="5" customWidth="1"/>
    <col min="6667" max="6677" width="0" style="5" hidden="1" customWidth="1"/>
    <col min="6678" max="6678" width="28.7109375" style="5" customWidth="1"/>
    <col min="6679" max="6679" width="24.285156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3.5703125" style="5" customWidth="1"/>
    <col min="6919" max="6919" width="22.7109375" style="5" bestFit="1" customWidth="1"/>
    <col min="6920" max="6920" width="25.28515625" style="5" customWidth="1"/>
    <col min="6921" max="6921" width="22.28515625" style="5" customWidth="1"/>
    <col min="6922" max="6922" width="23.140625" style="5" customWidth="1"/>
    <col min="6923" max="6933" width="0" style="5" hidden="1" customWidth="1"/>
    <col min="6934" max="6934" width="28.7109375" style="5" customWidth="1"/>
    <col min="6935" max="6935" width="24.285156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3.5703125" style="5" customWidth="1"/>
    <col min="7175" max="7175" width="22.7109375" style="5" bestFit="1" customWidth="1"/>
    <col min="7176" max="7176" width="25.28515625" style="5" customWidth="1"/>
    <col min="7177" max="7177" width="22.28515625" style="5" customWidth="1"/>
    <col min="7178" max="7178" width="23.140625" style="5" customWidth="1"/>
    <col min="7179" max="7189" width="0" style="5" hidden="1" customWidth="1"/>
    <col min="7190" max="7190" width="28.7109375" style="5" customWidth="1"/>
    <col min="7191" max="7191" width="24.285156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3.5703125" style="5" customWidth="1"/>
    <col min="7431" max="7431" width="22.7109375" style="5" bestFit="1" customWidth="1"/>
    <col min="7432" max="7432" width="25.28515625" style="5" customWidth="1"/>
    <col min="7433" max="7433" width="22.28515625" style="5" customWidth="1"/>
    <col min="7434" max="7434" width="23.140625" style="5" customWidth="1"/>
    <col min="7435" max="7445" width="0" style="5" hidden="1" customWidth="1"/>
    <col min="7446" max="7446" width="28.7109375" style="5" customWidth="1"/>
    <col min="7447" max="7447" width="24.285156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3.5703125" style="5" customWidth="1"/>
    <col min="7687" max="7687" width="22.7109375" style="5" bestFit="1" customWidth="1"/>
    <col min="7688" max="7688" width="25.28515625" style="5" customWidth="1"/>
    <col min="7689" max="7689" width="22.28515625" style="5" customWidth="1"/>
    <col min="7690" max="7690" width="23.140625" style="5" customWidth="1"/>
    <col min="7691" max="7701" width="0" style="5" hidden="1" customWidth="1"/>
    <col min="7702" max="7702" width="28.7109375" style="5" customWidth="1"/>
    <col min="7703" max="7703" width="24.285156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3.5703125" style="5" customWidth="1"/>
    <col min="7943" max="7943" width="22.7109375" style="5" bestFit="1" customWidth="1"/>
    <col min="7944" max="7944" width="25.28515625" style="5" customWidth="1"/>
    <col min="7945" max="7945" width="22.28515625" style="5" customWidth="1"/>
    <col min="7946" max="7946" width="23.140625" style="5" customWidth="1"/>
    <col min="7947" max="7957" width="0" style="5" hidden="1" customWidth="1"/>
    <col min="7958" max="7958" width="28.7109375" style="5" customWidth="1"/>
    <col min="7959" max="7959" width="24.285156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3.5703125" style="5" customWidth="1"/>
    <col min="8199" max="8199" width="22.7109375" style="5" bestFit="1" customWidth="1"/>
    <col min="8200" max="8200" width="25.28515625" style="5" customWidth="1"/>
    <col min="8201" max="8201" width="22.28515625" style="5" customWidth="1"/>
    <col min="8202" max="8202" width="23.140625" style="5" customWidth="1"/>
    <col min="8203" max="8213" width="0" style="5" hidden="1" customWidth="1"/>
    <col min="8214" max="8214" width="28.7109375" style="5" customWidth="1"/>
    <col min="8215" max="8215" width="24.285156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3.5703125" style="5" customWidth="1"/>
    <col min="8455" max="8455" width="22.7109375" style="5" bestFit="1" customWidth="1"/>
    <col min="8456" max="8456" width="25.28515625" style="5" customWidth="1"/>
    <col min="8457" max="8457" width="22.28515625" style="5" customWidth="1"/>
    <col min="8458" max="8458" width="23.140625" style="5" customWidth="1"/>
    <col min="8459" max="8469" width="0" style="5" hidden="1" customWidth="1"/>
    <col min="8470" max="8470" width="28.7109375" style="5" customWidth="1"/>
    <col min="8471" max="8471" width="24.285156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3.5703125" style="5" customWidth="1"/>
    <col min="8711" max="8711" width="22.7109375" style="5" bestFit="1" customWidth="1"/>
    <col min="8712" max="8712" width="25.28515625" style="5" customWidth="1"/>
    <col min="8713" max="8713" width="22.28515625" style="5" customWidth="1"/>
    <col min="8714" max="8714" width="23.140625" style="5" customWidth="1"/>
    <col min="8715" max="8725" width="0" style="5" hidden="1" customWidth="1"/>
    <col min="8726" max="8726" width="28.7109375" style="5" customWidth="1"/>
    <col min="8727" max="8727" width="24.285156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3.5703125" style="5" customWidth="1"/>
    <col min="8967" max="8967" width="22.7109375" style="5" bestFit="1" customWidth="1"/>
    <col min="8968" max="8968" width="25.28515625" style="5" customWidth="1"/>
    <col min="8969" max="8969" width="22.28515625" style="5" customWidth="1"/>
    <col min="8970" max="8970" width="23.140625" style="5" customWidth="1"/>
    <col min="8971" max="8981" width="0" style="5" hidden="1" customWidth="1"/>
    <col min="8982" max="8982" width="28.7109375" style="5" customWidth="1"/>
    <col min="8983" max="8983" width="24.285156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3.5703125" style="5" customWidth="1"/>
    <col min="9223" max="9223" width="22.7109375" style="5" bestFit="1" customWidth="1"/>
    <col min="9224" max="9224" width="25.28515625" style="5" customWidth="1"/>
    <col min="9225" max="9225" width="22.28515625" style="5" customWidth="1"/>
    <col min="9226" max="9226" width="23.140625" style="5" customWidth="1"/>
    <col min="9227" max="9237" width="0" style="5" hidden="1" customWidth="1"/>
    <col min="9238" max="9238" width="28.7109375" style="5" customWidth="1"/>
    <col min="9239" max="9239" width="24.285156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3.5703125" style="5" customWidth="1"/>
    <col min="9479" max="9479" width="22.7109375" style="5" bestFit="1" customWidth="1"/>
    <col min="9480" max="9480" width="25.28515625" style="5" customWidth="1"/>
    <col min="9481" max="9481" width="22.28515625" style="5" customWidth="1"/>
    <col min="9482" max="9482" width="23.140625" style="5" customWidth="1"/>
    <col min="9483" max="9493" width="0" style="5" hidden="1" customWidth="1"/>
    <col min="9494" max="9494" width="28.7109375" style="5" customWidth="1"/>
    <col min="9495" max="9495" width="24.285156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3.5703125" style="5" customWidth="1"/>
    <col min="9735" max="9735" width="22.7109375" style="5" bestFit="1" customWidth="1"/>
    <col min="9736" max="9736" width="25.28515625" style="5" customWidth="1"/>
    <col min="9737" max="9737" width="22.28515625" style="5" customWidth="1"/>
    <col min="9738" max="9738" width="23.140625" style="5" customWidth="1"/>
    <col min="9739" max="9749" width="0" style="5" hidden="1" customWidth="1"/>
    <col min="9750" max="9750" width="28.7109375" style="5" customWidth="1"/>
    <col min="9751" max="9751" width="24.285156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3.5703125" style="5" customWidth="1"/>
    <col min="9991" max="9991" width="22.7109375" style="5" bestFit="1" customWidth="1"/>
    <col min="9992" max="9992" width="25.28515625" style="5" customWidth="1"/>
    <col min="9993" max="9993" width="22.28515625" style="5" customWidth="1"/>
    <col min="9994" max="9994" width="23.140625" style="5" customWidth="1"/>
    <col min="9995" max="10005" width="0" style="5" hidden="1" customWidth="1"/>
    <col min="10006" max="10006" width="28.7109375" style="5" customWidth="1"/>
    <col min="10007" max="10007" width="24.285156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3.5703125" style="5" customWidth="1"/>
    <col min="10247" max="10247" width="22.7109375" style="5" bestFit="1" customWidth="1"/>
    <col min="10248" max="10248" width="25.28515625" style="5" customWidth="1"/>
    <col min="10249" max="10249" width="22.28515625" style="5" customWidth="1"/>
    <col min="10250" max="10250" width="23.140625" style="5" customWidth="1"/>
    <col min="10251" max="10261" width="0" style="5" hidden="1" customWidth="1"/>
    <col min="10262" max="10262" width="28.7109375" style="5" customWidth="1"/>
    <col min="10263" max="10263" width="24.285156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3.5703125" style="5" customWidth="1"/>
    <col min="10503" max="10503" width="22.7109375" style="5" bestFit="1" customWidth="1"/>
    <col min="10504" max="10504" width="25.28515625" style="5" customWidth="1"/>
    <col min="10505" max="10505" width="22.28515625" style="5" customWidth="1"/>
    <col min="10506" max="10506" width="23.140625" style="5" customWidth="1"/>
    <col min="10507" max="10517" width="0" style="5" hidden="1" customWidth="1"/>
    <col min="10518" max="10518" width="28.7109375" style="5" customWidth="1"/>
    <col min="10519" max="10519" width="24.285156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3.5703125" style="5" customWidth="1"/>
    <col min="10759" max="10759" width="22.7109375" style="5" bestFit="1" customWidth="1"/>
    <col min="10760" max="10760" width="25.28515625" style="5" customWidth="1"/>
    <col min="10761" max="10761" width="22.28515625" style="5" customWidth="1"/>
    <col min="10762" max="10762" width="23.140625" style="5" customWidth="1"/>
    <col min="10763" max="10773" width="0" style="5" hidden="1" customWidth="1"/>
    <col min="10774" max="10774" width="28.7109375" style="5" customWidth="1"/>
    <col min="10775" max="10775" width="24.285156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3.5703125" style="5" customWidth="1"/>
    <col min="11015" max="11015" width="22.7109375" style="5" bestFit="1" customWidth="1"/>
    <col min="11016" max="11016" width="25.28515625" style="5" customWidth="1"/>
    <col min="11017" max="11017" width="22.28515625" style="5" customWidth="1"/>
    <col min="11018" max="11018" width="23.140625" style="5" customWidth="1"/>
    <col min="11019" max="11029" width="0" style="5" hidden="1" customWidth="1"/>
    <col min="11030" max="11030" width="28.7109375" style="5" customWidth="1"/>
    <col min="11031" max="11031" width="24.285156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3.5703125" style="5" customWidth="1"/>
    <col min="11271" max="11271" width="22.7109375" style="5" bestFit="1" customWidth="1"/>
    <col min="11272" max="11272" width="25.28515625" style="5" customWidth="1"/>
    <col min="11273" max="11273" width="22.28515625" style="5" customWidth="1"/>
    <col min="11274" max="11274" width="23.140625" style="5" customWidth="1"/>
    <col min="11275" max="11285" width="0" style="5" hidden="1" customWidth="1"/>
    <col min="11286" max="11286" width="28.7109375" style="5" customWidth="1"/>
    <col min="11287" max="11287" width="24.285156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3.5703125" style="5" customWidth="1"/>
    <col min="11527" max="11527" width="22.7109375" style="5" bestFit="1" customWidth="1"/>
    <col min="11528" max="11528" width="25.28515625" style="5" customWidth="1"/>
    <col min="11529" max="11529" width="22.28515625" style="5" customWidth="1"/>
    <col min="11530" max="11530" width="23.140625" style="5" customWidth="1"/>
    <col min="11531" max="11541" width="0" style="5" hidden="1" customWidth="1"/>
    <col min="11542" max="11542" width="28.7109375" style="5" customWidth="1"/>
    <col min="11543" max="11543" width="24.285156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3.5703125" style="5" customWidth="1"/>
    <col min="11783" max="11783" width="22.7109375" style="5" bestFit="1" customWidth="1"/>
    <col min="11784" max="11784" width="25.28515625" style="5" customWidth="1"/>
    <col min="11785" max="11785" width="22.28515625" style="5" customWidth="1"/>
    <col min="11786" max="11786" width="23.140625" style="5" customWidth="1"/>
    <col min="11787" max="11797" width="0" style="5" hidden="1" customWidth="1"/>
    <col min="11798" max="11798" width="28.7109375" style="5" customWidth="1"/>
    <col min="11799" max="11799" width="24.285156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3.5703125" style="5" customWidth="1"/>
    <col min="12039" max="12039" width="22.7109375" style="5" bestFit="1" customWidth="1"/>
    <col min="12040" max="12040" width="25.28515625" style="5" customWidth="1"/>
    <col min="12041" max="12041" width="22.28515625" style="5" customWidth="1"/>
    <col min="12042" max="12042" width="23.140625" style="5" customWidth="1"/>
    <col min="12043" max="12053" width="0" style="5" hidden="1" customWidth="1"/>
    <col min="12054" max="12054" width="28.7109375" style="5" customWidth="1"/>
    <col min="12055" max="12055" width="24.285156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3.5703125" style="5" customWidth="1"/>
    <col min="12295" max="12295" width="22.7109375" style="5" bestFit="1" customWidth="1"/>
    <col min="12296" max="12296" width="25.28515625" style="5" customWidth="1"/>
    <col min="12297" max="12297" width="22.28515625" style="5" customWidth="1"/>
    <col min="12298" max="12298" width="23.140625" style="5" customWidth="1"/>
    <col min="12299" max="12309" width="0" style="5" hidden="1" customWidth="1"/>
    <col min="12310" max="12310" width="28.7109375" style="5" customWidth="1"/>
    <col min="12311" max="12311" width="24.285156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3.5703125" style="5" customWidth="1"/>
    <col min="12551" max="12551" width="22.7109375" style="5" bestFit="1" customWidth="1"/>
    <col min="12552" max="12552" width="25.28515625" style="5" customWidth="1"/>
    <col min="12553" max="12553" width="22.28515625" style="5" customWidth="1"/>
    <col min="12554" max="12554" width="23.140625" style="5" customWidth="1"/>
    <col min="12555" max="12565" width="0" style="5" hidden="1" customWidth="1"/>
    <col min="12566" max="12566" width="28.7109375" style="5" customWidth="1"/>
    <col min="12567" max="12567" width="24.285156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3.5703125" style="5" customWidth="1"/>
    <col min="12807" max="12807" width="22.7109375" style="5" bestFit="1" customWidth="1"/>
    <col min="12808" max="12808" width="25.28515625" style="5" customWidth="1"/>
    <col min="12809" max="12809" width="22.28515625" style="5" customWidth="1"/>
    <col min="12810" max="12810" width="23.140625" style="5" customWidth="1"/>
    <col min="12811" max="12821" width="0" style="5" hidden="1" customWidth="1"/>
    <col min="12822" max="12822" width="28.7109375" style="5" customWidth="1"/>
    <col min="12823" max="12823" width="24.285156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3.5703125" style="5" customWidth="1"/>
    <col min="13063" max="13063" width="22.7109375" style="5" bestFit="1" customWidth="1"/>
    <col min="13064" max="13064" width="25.28515625" style="5" customWidth="1"/>
    <col min="13065" max="13065" width="22.28515625" style="5" customWidth="1"/>
    <col min="13066" max="13066" width="23.140625" style="5" customWidth="1"/>
    <col min="13067" max="13077" width="0" style="5" hidden="1" customWidth="1"/>
    <col min="13078" max="13078" width="28.7109375" style="5" customWidth="1"/>
    <col min="13079" max="13079" width="24.285156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3.5703125" style="5" customWidth="1"/>
    <col min="13319" max="13319" width="22.7109375" style="5" bestFit="1" customWidth="1"/>
    <col min="13320" max="13320" width="25.28515625" style="5" customWidth="1"/>
    <col min="13321" max="13321" width="22.28515625" style="5" customWidth="1"/>
    <col min="13322" max="13322" width="23.140625" style="5" customWidth="1"/>
    <col min="13323" max="13333" width="0" style="5" hidden="1" customWidth="1"/>
    <col min="13334" max="13334" width="28.7109375" style="5" customWidth="1"/>
    <col min="13335" max="13335" width="24.285156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3.5703125" style="5" customWidth="1"/>
    <col min="13575" max="13575" width="22.7109375" style="5" bestFit="1" customWidth="1"/>
    <col min="13576" max="13576" width="25.28515625" style="5" customWidth="1"/>
    <col min="13577" max="13577" width="22.28515625" style="5" customWidth="1"/>
    <col min="13578" max="13578" width="23.140625" style="5" customWidth="1"/>
    <col min="13579" max="13589" width="0" style="5" hidden="1" customWidth="1"/>
    <col min="13590" max="13590" width="28.7109375" style="5" customWidth="1"/>
    <col min="13591" max="13591" width="24.285156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3.5703125" style="5" customWidth="1"/>
    <col min="13831" max="13831" width="22.7109375" style="5" bestFit="1" customWidth="1"/>
    <col min="13832" max="13832" width="25.28515625" style="5" customWidth="1"/>
    <col min="13833" max="13833" width="22.28515625" style="5" customWidth="1"/>
    <col min="13834" max="13834" width="23.140625" style="5" customWidth="1"/>
    <col min="13835" max="13845" width="0" style="5" hidden="1" customWidth="1"/>
    <col min="13846" max="13846" width="28.7109375" style="5" customWidth="1"/>
    <col min="13847" max="13847" width="24.285156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3.5703125" style="5" customWidth="1"/>
    <col min="14087" max="14087" width="22.7109375" style="5" bestFit="1" customWidth="1"/>
    <col min="14088" max="14088" width="25.28515625" style="5" customWidth="1"/>
    <col min="14089" max="14089" width="22.28515625" style="5" customWidth="1"/>
    <col min="14090" max="14090" width="23.140625" style="5" customWidth="1"/>
    <col min="14091" max="14101" width="0" style="5" hidden="1" customWidth="1"/>
    <col min="14102" max="14102" width="28.7109375" style="5" customWidth="1"/>
    <col min="14103" max="14103" width="24.285156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3.5703125" style="5" customWidth="1"/>
    <col min="14343" max="14343" width="22.7109375" style="5" bestFit="1" customWidth="1"/>
    <col min="14344" max="14344" width="25.28515625" style="5" customWidth="1"/>
    <col min="14345" max="14345" width="22.28515625" style="5" customWidth="1"/>
    <col min="14346" max="14346" width="23.140625" style="5" customWidth="1"/>
    <col min="14347" max="14357" width="0" style="5" hidden="1" customWidth="1"/>
    <col min="14358" max="14358" width="28.7109375" style="5" customWidth="1"/>
    <col min="14359" max="14359" width="24.285156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3.5703125" style="5" customWidth="1"/>
    <col min="14599" max="14599" width="22.7109375" style="5" bestFit="1" customWidth="1"/>
    <col min="14600" max="14600" width="25.28515625" style="5" customWidth="1"/>
    <col min="14601" max="14601" width="22.28515625" style="5" customWidth="1"/>
    <col min="14602" max="14602" width="23.140625" style="5" customWidth="1"/>
    <col min="14603" max="14613" width="0" style="5" hidden="1" customWidth="1"/>
    <col min="14614" max="14614" width="28.7109375" style="5" customWidth="1"/>
    <col min="14615" max="14615" width="24.285156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3.5703125" style="5" customWidth="1"/>
    <col min="14855" max="14855" width="22.7109375" style="5" bestFit="1" customWidth="1"/>
    <col min="14856" max="14856" width="25.28515625" style="5" customWidth="1"/>
    <col min="14857" max="14857" width="22.28515625" style="5" customWidth="1"/>
    <col min="14858" max="14858" width="23.140625" style="5" customWidth="1"/>
    <col min="14859" max="14869" width="0" style="5" hidden="1" customWidth="1"/>
    <col min="14870" max="14870" width="28.7109375" style="5" customWidth="1"/>
    <col min="14871" max="14871" width="24.285156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3.5703125" style="5" customWidth="1"/>
    <col min="15111" max="15111" width="22.7109375" style="5" bestFit="1" customWidth="1"/>
    <col min="15112" max="15112" width="25.28515625" style="5" customWidth="1"/>
    <col min="15113" max="15113" width="22.28515625" style="5" customWidth="1"/>
    <col min="15114" max="15114" width="23.140625" style="5" customWidth="1"/>
    <col min="15115" max="15125" width="0" style="5" hidden="1" customWidth="1"/>
    <col min="15126" max="15126" width="28.7109375" style="5" customWidth="1"/>
    <col min="15127" max="15127" width="24.285156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3.5703125" style="5" customWidth="1"/>
    <col min="15367" max="15367" width="22.7109375" style="5" bestFit="1" customWidth="1"/>
    <col min="15368" max="15368" width="25.28515625" style="5" customWidth="1"/>
    <col min="15369" max="15369" width="22.28515625" style="5" customWidth="1"/>
    <col min="15370" max="15370" width="23.140625" style="5" customWidth="1"/>
    <col min="15371" max="15381" width="0" style="5" hidden="1" customWidth="1"/>
    <col min="15382" max="15382" width="28.7109375" style="5" customWidth="1"/>
    <col min="15383" max="15383" width="24.285156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3.5703125" style="5" customWidth="1"/>
    <col min="15623" max="15623" width="22.7109375" style="5" bestFit="1" customWidth="1"/>
    <col min="15624" max="15624" width="25.28515625" style="5" customWidth="1"/>
    <col min="15625" max="15625" width="22.28515625" style="5" customWidth="1"/>
    <col min="15626" max="15626" width="23.140625" style="5" customWidth="1"/>
    <col min="15627" max="15637" width="0" style="5" hidden="1" customWidth="1"/>
    <col min="15638" max="15638" width="28.7109375" style="5" customWidth="1"/>
    <col min="15639" max="15639" width="24.285156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3.5703125" style="5" customWidth="1"/>
    <col min="15879" max="15879" width="22.7109375" style="5" bestFit="1" customWidth="1"/>
    <col min="15880" max="15880" width="25.28515625" style="5" customWidth="1"/>
    <col min="15881" max="15881" width="22.28515625" style="5" customWidth="1"/>
    <col min="15882" max="15882" width="23.140625" style="5" customWidth="1"/>
    <col min="15883" max="15893" width="0" style="5" hidden="1" customWidth="1"/>
    <col min="15894" max="15894" width="28.7109375" style="5" customWidth="1"/>
    <col min="15895" max="15895" width="24.285156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3.5703125" style="5" customWidth="1"/>
    <col min="16135" max="16135" width="22.7109375" style="5" bestFit="1" customWidth="1"/>
    <col min="16136" max="16136" width="25.28515625" style="5" customWidth="1"/>
    <col min="16137" max="16137" width="22.28515625" style="5" customWidth="1"/>
    <col min="16138" max="16138" width="23.140625" style="5" customWidth="1"/>
    <col min="16139" max="16149" width="0" style="5" hidden="1" customWidth="1"/>
    <col min="16150" max="16150" width="28.7109375" style="5" customWidth="1"/>
    <col min="16151" max="16151" width="24.28515625" style="5" customWidth="1"/>
    <col min="16152" max="16384" width="21.140625" style="5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3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3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3" ht="23.2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s="23" customFormat="1" ht="36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18" t="s">
        <v>24</v>
      </c>
      <c r="W7" s="22"/>
    </row>
    <row r="8" spans="1:23" s="28" customFormat="1" ht="31.5" customHeight="1" x14ac:dyDescent="0.2">
      <c r="A8" s="6"/>
      <c r="B8" s="14"/>
      <c r="C8" s="14"/>
      <c r="D8" s="14"/>
      <c r="E8" s="14"/>
      <c r="F8" s="6" t="s">
        <v>25</v>
      </c>
      <c r="G8" s="24">
        <f t="shared" ref="G8:U8" si="0">SUM(G9:G29)</f>
        <v>530600000</v>
      </c>
      <c r="H8" s="25">
        <f t="shared" si="0"/>
        <v>25875000</v>
      </c>
      <c r="I8" s="24">
        <f t="shared" si="0"/>
        <v>556475000</v>
      </c>
      <c r="J8" s="26">
        <f t="shared" si="0"/>
        <v>52720744.029999994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  <c r="O8" s="26">
        <f t="shared" si="0"/>
        <v>0</v>
      </c>
      <c r="P8" s="26">
        <f t="shared" si="0"/>
        <v>0</v>
      </c>
      <c r="Q8" s="26">
        <f t="shared" si="0"/>
        <v>0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6">
        <f t="shared" si="0"/>
        <v>0</v>
      </c>
      <c r="V8" s="24">
        <f>SUM(J8:U8)</f>
        <v>52720744.029999994</v>
      </c>
      <c r="W8" s="27"/>
    </row>
    <row r="9" spans="1:23" s="37" customFormat="1" ht="24" customHeight="1" x14ac:dyDescent="0.2">
      <c r="A9" s="29">
        <v>2</v>
      </c>
      <c r="B9" s="29">
        <v>1</v>
      </c>
      <c r="C9" s="29">
        <v>1</v>
      </c>
      <c r="D9" s="29">
        <v>1</v>
      </c>
      <c r="E9" s="30" t="s">
        <v>26</v>
      </c>
      <c r="F9" s="31" t="s">
        <v>27</v>
      </c>
      <c r="G9" s="32">
        <v>263000000</v>
      </c>
      <c r="H9" s="33">
        <f>+'[1]PRESUP. EJEC. 2024'!D9</f>
        <v>0</v>
      </c>
      <c r="I9" s="33">
        <f>+G9+H9</f>
        <v>263000000</v>
      </c>
      <c r="J9" s="33">
        <v>19288900</v>
      </c>
      <c r="K9" s="33"/>
      <c r="L9" s="33"/>
      <c r="M9" s="33"/>
      <c r="N9" s="33"/>
      <c r="O9" s="33"/>
      <c r="P9" s="33"/>
      <c r="Q9" s="33"/>
      <c r="R9" s="33"/>
      <c r="S9" s="33"/>
      <c r="T9" s="34"/>
      <c r="U9" s="33"/>
      <c r="V9" s="35">
        <f>SUM(J9:U9)</f>
        <v>19288900</v>
      </c>
      <c r="W9" s="36"/>
    </row>
    <row r="10" spans="1:23" s="37" customFormat="1" ht="24" hidden="1" customHeight="1" x14ac:dyDescent="0.2">
      <c r="A10" s="29">
        <v>2</v>
      </c>
      <c r="B10" s="29">
        <v>1</v>
      </c>
      <c r="C10" s="29">
        <v>1</v>
      </c>
      <c r="D10" s="29">
        <v>2</v>
      </c>
      <c r="E10" s="30" t="s">
        <v>28</v>
      </c>
      <c r="F10" s="31" t="s">
        <v>29</v>
      </c>
      <c r="G10" s="32">
        <v>0</v>
      </c>
      <c r="H10" s="33">
        <f>+'[1]PRESUP. EJEC. 2024'!D11</f>
        <v>0</v>
      </c>
      <c r="I10" s="33">
        <f t="shared" ref="I10:I29" si="1">+G10+H10</f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U10" s="33"/>
      <c r="V10" s="35">
        <f>SUM(J10:U10)</f>
        <v>0</v>
      </c>
      <c r="W10" s="36"/>
    </row>
    <row r="11" spans="1:23" s="37" customFormat="1" ht="24" customHeight="1" x14ac:dyDescent="0.2">
      <c r="A11" s="29">
        <v>2</v>
      </c>
      <c r="B11" s="29">
        <v>1</v>
      </c>
      <c r="C11" s="29">
        <v>1</v>
      </c>
      <c r="D11" s="29">
        <v>2</v>
      </c>
      <c r="E11" s="30" t="s">
        <v>30</v>
      </c>
      <c r="F11" s="38" t="s">
        <v>31</v>
      </c>
      <c r="G11" s="32">
        <v>62000000</v>
      </c>
      <c r="H11" s="39">
        <f>+'[1]PRESUP. EJEC. 2024'!D12</f>
        <v>0</v>
      </c>
      <c r="I11" s="33">
        <f t="shared" si="1"/>
        <v>62000000</v>
      </c>
      <c r="J11" s="33">
        <v>1683354.4</v>
      </c>
      <c r="K11" s="33"/>
      <c r="L11" s="33"/>
      <c r="M11" s="33"/>
      <c r="N11" s="33"/>
      <c r="O11" s="33"/>
      <c r="P11" s="33"/>
      <c r="Q11" s="33"/>
      <c r="R11" s="33"/>
      <c r="S11" s="33"/>
      <c r="T11" s="34"/>
      <c r="U11" s="33"/>
      <c r="V11" s="35">
        <f t="shared" ref="V11:V76" si="2">SUM(J11:U11)</f>
        <v>1683354.4</v>
      </c>
      <c r="W11" s="36"/>
    </row>
    <row r="12" spans="1:23" s="37" customFormat="1" ht="24" customHeight="1" x14ac:dyDescent="0.2">
      <c r="A12" s="29">
        <v>2</v>
      </c>
      <c r="B12" s="29">
        <v>1</v>
      </c>
      <c r="C12" s="29">
        <v>1</v>
      </c>
      <c r="D12" s="29">
        <v>2</v>
      </c>
      <c r="E12" s="30" t="s">
        <v>32</v>
      </c>
      <c r="F12" s="31" t="s">
        <v>33</v>
      </c>
      <c r="G12" s="32">
        <v>48000000</v>
      </c>
      <c r="H12" s="33">
        <f>+'[1]PRESUP. EJEC. 2024'!D13</f>
        <v>0</v>
      </c>
      <c r="I12" s="33">
        <f>+G12+H12</f>
        <v>48000000</v>
      </c>
      <c r="J12" s="33">
        <v>7427000</v>
      </c>
      <c r="K12" s="33"/>
      <c r="L12" s="33"/>
      <c r="M12" s="33"/>
      <c r="N12" s="33"/>
      <c r="O12" s="33"/>
      <c r="P12" s="33"/>
      <c r="Q12" s="33"/>
      <c r="R12" s="33"/>
      <c r="S12" s="33"/>
      <c r="T12" s="34"/>
      <c r="U12" s="33"/>
      <c r="V12" s="35">
        <f>SUM(J12:U12)</f>
        <v>7427000</v>
      </c>
      <c r="W12" s="36"/>
    </row>
    <row r="13" spans="1:23" s="37" customFormat="1" ht="24" customHeight="1" x14ac:dyDescent="0.2">
      <c r="A13" s="29">
        <v>2</v>
      </c>
      <c r="B13" s="29">
        <v>1</v>
      </c>
      <c r="C13" s="29">
        <v>1</v>
      </c>
      <c r="D13" s="29">
        <v>3</v>
      </c>
      <c r="E13" s="30" t="s">
        <v>26</v>
      </c>
      <c r="F13" s="31" t="s">
        <v>34</v>
      </c>
      <c r="G13" s="32">
        <v>34000000</v>
      </c>
      <c r="H13" s="33">
        <f>+'[1]PRESUP. EJEC. 2024'!D14</f>
        <v>0</v>
      </c>
      <c r="I13" s="33">
        <f t="shared" si="1"/>
        <v>34000000</v>
      </c>
      <c r="J13" s="33">
        <v>2718850</v>
      </c>
      <c r="K13" s="33"/>
      <c r="L13" s="33"/>
      <c r="M13" s="33"/>
      <c r="N13" s="33"/>
      <c r="O13" s="33"/>
      <c r="P13" s="33"/>
      <c r="Q13" s="33"/>
      <c r="R13" s="33"/>
      <c r="S13" s="33"/>
      <c r="T13" s="34"/>
      <c r="U13" s="33"/>
      <c r="V13" s="35">
        <f t="shared" si="2"/>
        <v>2718850</v>
      </c>
      <c r="W13" s="10"/>
    </row>
    <row r="14" spans="1:23" s="37" customFormat="1" ht="24" customHeight="1" x14ac:dyDescent="0.2">
      <c r="A14" s="29">
        <v>2</v>
      </c>
      <c r="B14" s="29">
        <v>1</v>
      </c>
      <c r="C14" s="29">
        <v>1</v>
      </c>
      <c r="D14" s="29">
        <v>4</v>
      </c>
      <c r="E14" s="30" t="s">
        <v>26</v>
      </c>
      <c r="F14" s="40" t="s">
        <v>35</v>
      </c>
      <c r="G14" s="32">
        <v>25000000</v>
      </c>
      <c r="H14" s="33">
        <f>+'[1]PRESUP. EJEC. 2024'!D15</f>
        <v>0</v>
      </c>
      <c r="I14" s="33">
        <f t="shared" si="1"/>
        <v>25000000</v>
      </c>
      <c r="J14" s="33">
        <v>0</v>
      </c>
      <c r="K14" s="33"/>
      <c r="L14" s="33"/>
      <c r="M14" s="33"/>
      <c r="N14" s="33"/>
      <c r="O14" s="33"/>
      <c r="P14" s="33"/>
      <c r="Q14" s="33"/>
      <c r="R14" s="33"/>
      <c r="S14" s="33"/>
      <c r="T14" s="34"/>
      <c r="U14" s="33"/>
      <c r="V14" s="35">
        <f t="shared" si="2"/>
        <v>0</v>
      </c>
      <c r="W14" s="36"/>
    </row>
    <row r="15" spans="1:23" s="37" customFormat="1" ht="24" customHeight="1" x14ac:dyDescent="0.2">
      <c r="A15" s="29">
        <v>2</v>
      </c>
      <c r="B15" s="29">
        <v>1</v>
      </c>
      <c r="C15" s="29">
        <v>1</v>
      </c>
      <c r="D15" s="29">
        <v>5</v>
      </c>
      <c r="E15" s="30" t="s">
        <v>36</v>
      </c>
      <c r="F15" s="31" t="s">
        <v>37</v>
      </c>
      <c r="G15" s="32">
        <v>3000000</v>
      </c>
      <c r="H15" s="33">
        <f>+'[1]PRESUP. EJEC. 2024'!D17</f>
        <v>0</v>
      </c>
      <c r="I15" s="33">
        <f t="shared" si="1"/>
        <v>3000000</v>
      </c>
      <c r="J15" s="33">
        <v>0</v>
      </c>
      <c r="K15" s="33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5">
        <f t="shared" si="2"/>
        <v>0</v>
      </c>
      <c r="W15" s="36"/>
    </row>
    <row r="16" spans="1:23" s="37" customFormat="1" ht="24" customHeight="1" x14ac:dyDescent="0.2">
      <c r="A16" s="29">
        <v>2</v>
      </c>
      <c r="B16" s="29">
        <v>1</v>
      </c>
      <c r="C16" s="29">
        <v>1</v>
      </c>
      <c r="D16" s="29">
        <v>6</v>
      </c>
      <c r="E16" s="30" t="s">
        <v>26</v>
      </c>
      <c r="F16" s="31" t="s">
        <v>38</v>
      </c>
      <c r="G16" s="32">
        <v>1000000</v>
      </c>
      <c r="H16" s="33">
        <f>+'[1]PRESUP. EJEC. 2024'!D18</f>
        <v>0</v>
      </c>
      <c r="I16" s="33">
        <f t="shared" si="1"/>
        <v>1000000</v>
      </c>
      <c r="J16" s="33">
        <v>0</v>
      </c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5">
        <f t="shared" si="2"/>
        <v>0</v>
      </c>
      <c r="W16" s="36"/>
    </row>
    <row r="17" spans="1:23" s="37" customFormat="1" ht="24" customHeight="1" x14ac:dyDescent="0.2">
      <c r="A17" s="29">
        <v>2</v>
      </c>
      <c r="B17" s="29">
        <v>1</v>
      </c>
      <c r="C17" s="29">
        <v>2</v>
      </c>
      <c r="D17" s="29">
        <v>2</v>
      </c>
      <c r="E17" s="30" t="s">
        <v>26</v>
      </c>
      <c r="F17" s="38" t="s">
        <v>39</v>
      </c>
      <c r="G17" s="32">
        <v>1250000</v>
      </c>
      <c r="H17" s="39">
        <f>+'[1]PRESUP. EJEC. 2024'!D20</f>
        <v>0</v>
      </c>
      <c r="I17" s="33">
        <f t="shared" si="1"/>
        <v>1250000</v>
      </c>
      <c r="J17" s="33">
        <v>0</v>
      </c>
      <c r="K17" s="33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5">
        <f>SUM(J17:U17)</f>
        <v>0</v>
      </c>
      <c r="W17" s="36"/>
    </row>
    <row r="18" spans="1:23" s="37" customFormat="1" ht="24" hidden="1" customHeight="1" x14ac:dyDescent="0.2">
      <c r="A18" s="29">
        <v>2</v>
      </c>
      <c r="B18" s="29">
        <v>1</v>
      </c>
      <c r="C18" s="29">
        <v>2</v>
      </c>
      <c r="D18" s="29">
        <v>2</v>
      </c>
      <c r="E18" s="30" t="s">
        <v>40</v>
      </c>
      <c r="F18" s="40" t="s">
        <v>41</v>
      </c>
      <c r="G18" s="32">
        <v>0</v>
      </c>
      <c r="H18" s="39">
        <v>0</v>
      </c>
      <c r="I18" s="33">
        <f t="shared" si="1"/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33"/>
      <c r="V18" s="35">
        <f>SUM(J18:U18)</f>
        <v>0</v>
      </c>
      <c r="W18" s="36"/>
    </row>
    <row r="19" spans="1:23" s="37" customFormat="1" ht="24" customHeight="1" x14ac:dyDescent="0.2">
      <c r="A19" s="29">
        <v>2</v>
      </c>
      <c r="B19" s="29">
        <v>1</v>
      </c>
      <c r="C19" s="29">
        <v>2</v>
      </c>
      <c r="D19" s="29">
        <v>2</v>
      </c>
      <c r="E19" s="30" t="s">
        <v>28</v>
      </c>
      <c r="F19" s="38" t="s">
        <v>42</v>
      </c>
      <c r="G19" s="32">
        <v>12000000</v>
      </c>
      <c r="H19" s="39">
        <f>+'[1]PRESUP. EJEC. 2024'!D22</f>
        <v>0</v>
      </c>
      <c r="I19" s="33">
        <f t="shared" si="1"/>
        <v>12000000</v>
      </c>
      <c r="J19" s="33">
        <v>987500</v>
      </c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33"/>
      <c r="V19" s="35">
        <f t="shared" si="2"/>
        <v>987500</v>
      </c>
      <c r="W19" s="36"/>
    </row>
    <row r="20" spans="1:23" s="37" customFormat="1" ht="24" customHeight="1" x14ac:dyDescent="0.2">
      <c r="A20" s="29">
        <v>2</v>
      </c>
      <c r="B20" s="29">
        <v>1</v>
      </c>
      <c r="C20" s="29">
        <v>2</v>
      </c>
      <c r="D20" s="29">
        <v>2</v>
      </c>
      <c r="E20" s="30" t="s">
        <v>30</v>
      </c>
      <c r="F20" s="38" t="s">
        <v>43</v>
      </c>
      <c r="G20" s="32">
        <v>5000000</v>
      </c>
      <c r="H20" s="39">
        <f>+'[1]PRESUP. EJEC. 2024'!D23</f>
        <v>25000000</v>
      </c>
      <c r="I20" s="33">
        <f t="shared" si="1"/>
        <v>30000000</v>
      </c>
      <c r="J20" s="33">
        <v>13897560.859999999</v>
      </c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33"/>
      <c r="V20" s="35">
        <f t="shared" si="2"/>
        <v>13897560.859999999</v>
      </c>
      <c r="W20" s="36"/>
    </row>
    <row r="21" spans="1:23" s="37" customFormat="1" ht="24" customHeight="1" x14ac:dyDescent="0.2">
      <c r="A21" s="29">
        <v>2</v>
      </c>
      <c r="B21" s="29">
        <v>1</v>
      </c>
      <c r="C21" s="29">
        <v>2</v>
      </c>
      <c r="D21" s="29">
        <v>2</v>
      </c>
      <c r="E21" s="30" t="s">
        <v>32</v>
      </c>
      <c r="F21" s="38" t="s">
        <v>44</v>
      </c>
      <c r="G21" s="32">
        <v>1050000</v>
      </c>
      <c r="H21" s="39">
        <f>+'[1]PRESUP. EJEC. 2024'!D24</f>
        <v>0</v>
      </c>
      <c r="I21" s="33">
        <f t="shared" si="1"/>
        <v>1050000</v>
      </c>
      <c r="J21" s="33">
        <v>296000</v>
      </c>
      <c r="K21" s="33"/>
      <c r="L21" s="33"/>
      <c r="M21" s="33"/>
      <c r="N21" s="33"/>
      <c r="O21" s="33"/>
      <c r="P21" s="33"/>
      <c r="Q21" s="33"/>
      <c r="R21" s="33"/>
      <c r="S21" s="33"/>
      <c r="T21" s="34"/>
      <c r="U21" s="33"/>
      <c r="V21" s="35">
        <f t="shared" si="2"/>
        <v>296000</v>
      </c>
      <c r="W21" s="36"/>
    </row>
    <row r="22" spans="1:23" s="37" customFormat="1" ht="24" customHeight="1" x14ac:dyDescent="0.2">
      <c r="A22" s="29">
        <v>2</v>
      </c>
      <c r="B22" s="29">
        <v>1</v>
      </c>
      <c r="C22" s="29">
        <v>2</v>
      </c>
      <c r="D22" s="29">
        <v>2</v>
      </c>
      <c r="E22" s="30" t="s">
        <v>45</v>
      </c>
      <c r="F22" s="38" t="s">
        <v>46</v>
      </c>
      <c r="G22" s="32">
        <v>2000000</v>
      </c>
      <c r="H22" s="39">
        <f>+'[1]PRESUP. EJEC. 2024'!D25</f>
        <v>0</v>
      </c>
      <c r="I22" s="33">
        <f t="shared" si="1"/>
        <v>2000000</v>
      </c>
      <c r="J22" s="33">
        <v>0</v>
      </c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33"/>
      <c r="V22" s="35">
        <f t="shared" si="2"/>
        <v>0</v>
      </c>
      <c r="W22" s="36"/>
    </row>
    <row r="23" spans="1:23" s="37" customFormat="1" ht="24" customHeight="1" x14ac:dyDescent="0.2">
      <c r="A23" s="29">
        <v>2</v>
      </c>
      <c r="B23" s="29">
        <v>1</v>
      </c>
      <c r="C23" s="29">
        <v>3</v>
      </c>
      <c r="D23" s="29">
        <v>1</v>
      </c>
      <c r="E23" s="30" t="s">
        <v>26</v>
      </c>
      <c r="F23" s="31" t="s">
        <v>47</v>
      </c>
      <c r="G23" s="32">
        <v>15000000</v>
      </c>
      <c r="H23" s="33">
        <f>+'[1]PRESUP. EJEC. 2024'!D27</f>
        <v>0</v>
      </c>
      <c r="I23" s="33">
        <f t="shared" si="1"/>
        <v>15000000</v>
      </c>
      <c r="J23" s="33">
        <v>1640000</v>
      </c>
      <c r="K23" s="33"/>
      <c r="L23" s="33"/>
      <c r="M23" s="33"/>
      <c r="N23" s="33"/>
      <c r="O23" s="33"/>
      <c r="P23" s="33"/>
      <c r="Q23" s="33"/>
      <c r="R23" s="33"/>
      <c r="S23" s="33"/>
      <c r="T23" s="34"/>
      <c r="U23" s="33"/>
      <c r="V23" s="35">
        <f t="shared" si="2"/>
        <v>1640000</v>
      </c>
      <c r="W23" s="36"/>
    </row>
    <row r="24" spans="1:23" s="37" customFormat="1" ht="24" customHeight="1" x14ac:dyDescent="0.2">
      <c r="A24" s="29">
        <v>2</v>
      </c>
      <c r="B24" s="29">
        <v>1</v>
      </c>
      <c r="C24" s="29">
        <v>3</v>
      </c>
      <c r="D24" s="29">
        <v>2</v>
      </c>
      <c r="E24" s="30" t="s">
        <v>26</v>
      </c>
      <c r="F24" s="31" t="s">
        <v>48</v>
      </c>
      <c r="G24" s="32">
        <v>2600000</v>
      </c>
      <c r="H24" s="33">
        <f>+'[1]PRESUP. EJEC. 2024'!D29</f>
        <v>0</v>
      </c>
      <c r="I24" s="33">
        <f t="shared" si="1"/>
        <v>2600000</v>
      </c>
      <c r="J24" s="33">
        <v>292500</v>
      </c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33"/>
      <c r="V24" s="35">
        <f t="shared" si="2"/>
        <v>292500</v>
      </c>
      <c r="W24" s="36"/>
    </row>
    <row r="25" spans="1:23" s="37" customFormat="1" ht="24" customHeight="1" x14ac:dyDescent="0.2">
      <c r="A25" s="29">
        <v>2</v>
      </c>
      <c r="B25" s="29">
        <v>1</v>
      </c>
      <c r="C25" s="29">
        <v>4</v>
      </c>
      <c r="D25" s="29">
        <v>2</v>
      </c>
      <c r="E25" s="30" t="s">
        <v>40</v>
      </c>
      <c r="F25" s="31" t="s">
        <v>49</v>
      </c>
      <c r="G25" s="32">
        <v>200000</v>
      </c>
      <c r="H25" s="33">
        <f>+'[1]PRESUP. EJEC. 2024'!D31</f>
        <v>0</v>
      </c>
      <c r="I25" s="33">
        <f t="shared" si="1"/>
        <v>200000</v>
      </c>
      <c r="J25" s="33">
        <v>0</v>
      </c>
      <c r="K25" s="33"/>
      <c r="L25" s="33"/>
      <c r="M25" s="33"/>
      <c r="N25" s="33"/>
      <c r="O25" s="33"/>
      <c r="P25" s="33"/>
      <c r="Q25" s="33"/>
      <c r="R25" s="33"/>
      <c r="S25" s="33"/>
      <c r="T25" s="34"/>
      <c r="U25" s="33"/>
      <c r="V25" s="35">
        <f t="shared" si="2"/>
        <v>0</v>
      </c>
      <c r="W25" s="36"/>
    </row>
    <row r="26" spans="1:23" s="37" customFormat="1" ht="24" customHeight="1" x14ac:dyDescent="0.2">
      <c r="A26" s="29">
        <v>2</v>
      </c>
      <c r="B26" s="29">
        <v>1</v>
      </c>
      <c r="C26" s="29">
        <v>4</v>
      </c>
      <c r="D26" s="29">
        <v>2</v>
      </c>
      <c r="E26" s="30" t="s">
        <v>50</v>
      </c>
      <c r="F26" s="31" t="s">
        <v>51</v>
      </c>
      <c r="G26" s="32">
        <v>15000000</v>
      </c>
      <c r="H26" s="33">
        <f>+'[1]PRESUP. EJEC. 2024'!D32</f>
        <v>0</v>
      </c>
      <c r="I26" s="33">
        <f t="shared" si="1"/>
        <v>15000000</v>
      </c>
      <c r="J26" s="33">
        <v>0</v>
      </c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33"/>
      <c r="V26" s="35">
        <f t="shared" si="2"/>
        <v>0</v>
      </c>
      <c r="W26" s="36"/>
    </row>
    <row r="27" spans="1:23" s="37" customFormat="1" ht="24" customHeight="1" x14ac:dyDescent="0.2">
      <c r="A27" s="29">
        <v>2</v>
      </c>
      <c r="B27" s="29">
        <v>1</v>
      </c>
      <c r="C27" s="29">
        <v>5</v>
      </c>
      <c r="D27" s="29">
        <v>1</v>
      </c>
      <c r="E27" s="30" t="s">
        <v>26</v>
      </c>
      <c r="F27" s="31" t="s">
        <v>52</v>
      </c>
      <c r="G27" s="32">
        <v>19000000</v>
      </c>
      <c r="H27" s="33">
        <f>+'[1]PRESUP. EJEC. 2024'!D34</f>
        <v>405000</v>
      </c>
      <c r="I27" s="33">
        <f t="shared" si="1"/>
        <v>19405000</v>
      </c>
      <c r="J27" s="33">
        <v>2089952.65</v>
      </c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33"/>
      <c r="V27" s="35">
        <f t="shared" si="2"/>
        <v>2089952.65</v>
      </c>
      <c r="W27" s="36"/>
    </row>
    <row r="28" spans="1:23" s="37" customFormat="1" ht="24" customHeight="1" x14ac:dyDescent="0.2">
      <c r="A28" s="29">
        <v>2</v>
      </c>
      <c r="B28" s="29">
        <v>1</v>
      </c>
      <c r="C28" s="29">
        <v>5</v>
      </c>
      <c r="D28" s="29">
        <v>2</v>
      </c>
      <c r="E28" s="30" t="s">
        <v>26</v>
      </c>
      <c r="F28" s="31" t="s">
        <v>53</v>
      </c>
      <c r="G28" s="32">
        <v>19000000</v>
      </c>
      <c r="H28" s="33">
        <f>+'[1]PRESUP. EJEC. 2024'!D35</f>
        <v>405000</v>
      </c>
      <c r="I28" s="33">
        <f t="shared" si="1"/>
        <v>19405000</v>
      </c>
      <c r="J28" s="33">
        <v>2122420.75</v>
      </c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33"/>
      <c r="V28" s="35">
        <f t="shared" si="2"/>
        <v>2122420.75</v>
      </c>
      <c r="W28" s="36"/>
    </row>
    <row r="29" spans="1:23" s="37" customFormat="1" ht="24" customHeight="1" x14ac:dyDescent="0.2">
      <c r="A29" s="29">
        <v>2</v>
      </c>
      <c r="B29" s="29">
        <v>1</v>
      </c>
      <c r="C29" s="29">
        <v>5</v>
      </c>
      <c r="D29" s="29">
        <v>3</v>
      </c>
      <c r="E29" s="30" t="s">
        <v>26</v>
      </c>
      <c r="F29" s="31" t="s">
        <v>54</v>
      </c>
      <c r="G29" s="32">
        <v>2500000</v>
      </c>
      <c r="H29" s="33">
        <f>+'[1]PRESUP. EJEC. 2024'!D36</f>
        <v>65000</v>
      </c>
      <c r="I29" s="33">
        <f t="shared" si="1"/>
        <v>2565000</v>
      </c>
      <c r="J29" s="33">
        <v>276705.37</v>
      </c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3"/>
      <c r="V29" s="35">
        <f t="shared" si="2"/>
        <v>276705.37</v>
      </c>
      <c r="W29" s="36"/>
    </row>
    <row r="30" spans="1:23" s="37" customFormat="1" ht="10.5" customHeight="1" x14ac:dyDescent="0.2">
      <c r="A30" s="29"/>
      <c r="B30" s="31"/>
      <c r="C30" s="31"/>
      <c r="D30" s="31"/>
      <c r="E30" s="31"/>
      <c r="F30" s="31"/>
      <c r="G30" s="33"/>
      <c r="H30" s="33"/>
      <c r="I30" s="33"/>
      <c r="J30" s="31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3"/>
      <c r="V30" s="35"/>
      <c r="W30" s="36"/>
    </row>
    <row r="31" spans="1:23" s="37" customFormat="1" ht="28.5" customHeight="1" x14ac:dyDescent="0.2">
      <c r="A31" s="6"/>
      <c r="B31" s="6"/>
      <c r="C31" s="6"/>
      <c r="D31" s="6"/>
      <c r="E31" s="6"/>
      <c r="F31" s="6" t="s">
        <v>55</v>
      </c>
      <c r="G31" s="26">
        <f t="shared" ref="G31:U31" si="3">SUM(G32:G76)</f>
        <v>106490000</v>
      </c>
      <c r="H31" s="26">
        <f t="shared" si="3"/>
        <v>44762700.960000001</v>
      </c>
      <c r="I31" s="26">
        <f t="shared" si="3"/>
        <v>151252700.96000001</v>
      </c>
      <c r="J31" s="26">
        <f t="shared" si="3"/>
        <v>5789517.2200000007</v>
      </c>
      <c r="K31" s="24">
        <f t="shared" si="3"/>
        <v>0</v>
      </c>
      <c r="L31" s="24">
        <f t="shared" si="3"/>
        <v>0</v>
      </c>
      <c r="M31" s="24">
        <f t="shared" si="3"/>
        <v>0</v>
      </c>
      <c r="N31" s="24">
        <f t="shared" si="3"/>
        <v>0</v>
      </c>
      <c r="O31" s="24">
        <f t="shared" si="3"/>
        <v>0</v>
      </c>
      <c r="P31" s="24">
        <f t="shared" si="3"/>
        <v>0</v>
      </c>
      <c r="Q31" s="24">
        <f t="shared" si="3"/>
        <v>0</v>
      </c>
      <c r="R31" s="24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6">
        <f>SUM(J31:U31)</f>
        <v>5789517.2200000007</v>
      </c>
      <c r="W31" s="36"/>
    </row>
    <row r="32" spans="1:23" s="37" customFormat="1" ht="23.25" customHeight="1" x14ac:dyDescent="0.2">
      <c r="A32" s="29">
        <v>2</v>
      </c>
      <c r="B32" s="29">
        <v>2</v>
      </c>
      <c r="C32" s="29">
        <v>1</v>
      </c>
      <c r="D32" s="29">
        <v>2</v>
      </c>
      <c r="E32" s="30" t="s">
        <v>26</v>
      </c>
      <c r="F32" s="31" t="s">
        <v>56</v>
      </c>
      <c r="G32" s="32">
        <v>3500000</v>
      </c>
      <c r="H32" s="33">
        <f>+'[1]PRESUP. EJEC. 2024'!D41</f>
        <v>0</v>
      </c>
      <c r="I32" s="33">
        <f t="shared" ref="I32:I76" si="4">+G32+H32</f>
        <v>3500000</v>
      </c>
      <c r="J32" s="35">
        <v>316648.44</v>
      </c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3"/>
      <c r="V32" s="35">
        <f t="shared" si="2"/>
        <v>316648.44</v>
      </c>
      <c r="W32" s="36"/>
    </row>
    <row r="33" spans="1:23" s="37" customFormat="1" ht="23.25" customHeight="1" x14ac:dyDescent="0.2">
      <c r="A33" s="29">
        <v>2</v>
      </c>
      <c r="B33" s="29">
        <v>2</v>
      </c>
      <c r="C33" s="29">
        <v>1</v>
      </c>
      <c r="D33" s="29">
        <v>3</v>
      </c>
      <c r="E33" s="30" t="s">
        <v>26</v>
      </c>
      <c r="F33" s="31" t="s">
        <v>57</v>
      </c>
      <c r="G33" s="32">
        <v>400000</v>
      </c>
      <c r="H33" s="33">
        <f>+'[1]PRESUP. EJEC. 2024'!D42</f>
        <v>0</v>
      </c>
      <c r="I33" s="33">
        <f t="shared" si="4"/>
        <v>400000</v>
      </c>
      <c r="J33" s="35">
        <v>39497.35</v>
      </c>
      <c r="K33" s="33"/>
      <c r="L33" s="33"/>
      <c r="M33" s="33"/>
      <c r="N33" s="33"/>
      <c r="O33" s="33"/>
      <c r="P33" s="33"/>
      <c r="Q33" s="33"/>
      <c r="R33" s="33"/>
      <c r="S33" s="33"/>
      <c r="T33" s="34"/>
      <c r="U33" s="33"/>
      <c r="V33" s="35">
        <f t="shared" si="2"/>
        <v>39497.35</v>
      </c>
      <c r="W33" s="36"/>
    </row>
    <row r="34" spans="1:23" s="37" customFormat="1" ht="23.25" customHeight="1" x14ac:dyDescent="0.2">
      <c r="A34" s="29">
        <v>2</v>
      </c>
      <c r="B34" s="29">
        <v>2</v>
      </c>
      <c r="C34" s="29">
        <v>1</v>
      </c>
      <c r="D34" s="29">
        <v>5</v>
      </c>
      <c r="E34" s="30" t="s">
        <v>26</v>
      </c>
      <c r="F34" s="31" t="s">
        <v>58</v>
      </c>
      <c r="G34" s="32">
        <v>2000000</v>
      </c>
      <c r="H34" s="33">
        <f>+'[1]PRESUP. EJEC. 2024'!D43</f>
        <v>0</v>
      </c>
      <c r="I34" s="33">
        <f t="shared" si="4"/>
        <v>2000000</v>
      </c>
      <c r="J34" s="35">
        <v>189350.65</v>
      </c>
      <c r="K34" s="33"/>
      <c r="L34" s="33"/>
      <c r="M34" s="33"/>
      <c r="N34" s="33"/>
      <c r="O34" s="33"/>
      <c r="P34" s="33"/>
      <c r="Q34" s="33"/>
      <c r="R34" s="33"/>
      <c r="S34" s="33"/>
      <c r="T34" s="34"/>
      <c r="U34" s="33"/>
      <c r="V34" s="35">
        <f t="shared" si="2"/>
        <v>189350.65</v>
      </c>
      <c r="W34" s="36"/>
    </row>
    <row r="35" spans="1:23" s="37" customFormat="1" ht="23.25" customHeight="1" x14ac:dyDescent="0.2">
      <c r="A35" s="29">
        <v>2</v>
      </c>
      <c r="B35" s="29">
        <v>2</v>
      </c>
      <c r="C35" s="29">
        <v>1</v>
      </c>
      <c r="D35" s="29">
        <v>6</v>
      </c>
      <c r="E35" s="30" t="s">
        <v>26</v>
      </c>
      <c r="F35" s="31" t="s">
        <v>59</v>
      </c>
      <c r="G35" s="32">
        <v>5000000</v>
      </c>
      <c r="H35" s="33">
        <f>+'[1]PRESUP. EJEC. 2024'!D44</f>
        <v>0</v>
      </c>
      <c r="I35" s="33">
        <f t="shared" si="4"/>
        <v>5000000</v>
      </c>
      <c r="J35" s="35">
        <v>508022.68</v>
      </c>
      <c r="K35" s="33"/>
      <c r="L35" s="33"/>
      <c r="M35" s="33"/>
      <c r="N35" s="33"/>
      <c r="O35" s="33"/>
      <c r="P35" s="33"/>
      <c r="Q35" s="33"/>
      <c r="R35" s="33"/>
      <c r="S35" s="33"/>
      <c r="T35" s="34"/>
      <c r="U35" s="33"/>
      <c r="V35" s="35">
        <f>SUM(J35:U35)</f>
        <v>508022.68</v>
      </c>
      <c r="W35" s="36"/>
    </row>
    <row r="36" spans="1:23" s="37" customFormat="1" ht="23.25" customHeight="1" x14ac:dyDescent="0.2">
      <c r="A36" s="29">
        <v>2</v>
      </c>
      <c r="B36" s="29">
        <v>2</v>
      </c>
      <c r="C36" s="29">
        <v>1</v>
      </c>
      <c r="D36" s="29">
        <v>7</v>
      </c>
      <c r="E36" s="30" t="s">
        <v>26</v>
      </c>
      <c r="F36" s="31" t="s">
        <v>60</v>
      </c>
      <c r="G36" s="32">
        <v>500000</v>
      </c>
      <c r="H36" s="33">
        <f>+'[1]PRESUP. EJEC. 2024'!D45</f>
        <v>0</v>
      </c>
      <c r="I36" s="33">
        <f t="shared" si="4"/>
        <v>500000</v>
      </c>
      <c r="J36" s="35">
        <v>8076</v>
      </c>
      <c r="K36" s="33"/>
      <c r="L36" s="33"/>
      <c r="M36" s="33"/>
      <c r="N36" s="33"/>
      <c r="O36" s="33"/>
      <c r="P36" s="33"/>
      <c r="Q36" s="33"/>
      <c r="R36" s="33"/>
      <c r="S36" s="33"/>
      <c r="T36" s="34"/>
      <c r="U36" s="33"/>
      <c r="V36" s="35">
        <f t="shared" si="2"/>
        <v>8076</v>
      </c>
      <c r="W36" s="36"/>
    </row>
    <row r="37" spans="1:23" s="37" customFormat="1" ht="23.25" customHeight="1" x14ac:dyDescent="0.2">
      <c r="A37" s="29">
        <v>2</v>
      </c>
      <c r="B37" s="29">
        <v>2</v>
      </c>
      <c r="C37" s="29">
        <v>1</v>
      </c>
      <c r="D37" s="29">
        <v>8</v>
      </c>
      <c r="E37" s="30" t="s">
        <v>26</v>
      </c>
      <c r="F37" s="31" t="s">
        <v>61</v>
      </c>
      <c r="G37" s="32">
        <v>90000</v>
      </c>
      <c r="H37" s="33">
        <f>+'[1]PRESUP. EJEC. 2024'!D46</f>
        <v>0</v>
      </c>
      <c r="I37" s="33">
        <f t="shared" si="4"/>
        <v>90000</v>
      </c>
      <c r="J37" s="35">
        <v>7375</v>
      </c>
      <c r="K37" s="33"/>
      <c r="L37" s="33"/>
      <c r="M37" s="33"/>
      <c r="N37" s="33"/>
      <c r="O37" s="33"/>
      <c r="P37" s="33"/>
      <c r="Q37" s="33"/>
      <c r="R37" s="33"/>
      <c r="S37" s="33"/>
      <c r="T37" s="34"/>
      <c r="U37" s="33"/>
      <c r="V37" s="35">
        <f t="shared" si="2"/>
        <v>7375</v>
      </c>
      <c r="W37" s="36"/>
    </row>
    <row r="38" spans="1:23" s="37" customFormat="1" ht="23.25" customHeight="1" x14ac:dyDescent="0.2">
      <c r="A38" s="29">
        <v>2</v>
      </c>
      <c r="B38" s="29">
        <v>2</v>
      </c>
      <c r="C38" s="29">
        <v>2</v>
      </c>
      <c r="D38" s="29">
        <v>1</v>
      </c>
      <c r="E38" s="30" t="s">
        <v>26</v>
      </c>
      <c r="F38" s="31" t="s">
        <v>62</v>
      </c>
      <c r="G38" s="32">
        <v>15000000</v>
      </c>
      <c r="H38" s="33">
        <f>+'[1]PRESUP. EJEC. 2024'!D48</f>
        <v>0</v>
      </c>
      <c r="I38" s="33">
        <f t="shared" si="4"/>
        <v>15000000</v>
      </c>
      <c r="J38" s="35">
        <v>2301000</v>
      </c>
      <c r="K38" s="33"/>
      <c r="L38" s="33"/>
      <c r="M38" s="33"/>
      <c r="N38" s="33"/>
      <c r="O38" s="33"/>
      <c r="P38" s="33"/>
      <c r="Q38" s="33"/>
      <c r="R38" s="33"/>
      <c r="S38" s="33"/>
      <c r="T38" s="34"/>
      <c r="U38" s="33"/>
      <c r="V38" s="35">
        <f t="shared" si="2"/>
        <v>2301000</v>
      </c>
      <c r="W38" s="36"/>
    </row>
    <row r="39" spans="1:23" s="37" customFormat="1" ht="23.25" customHeight="1" x14ac:dyDescent="0.2">
      <c r="A39" s="29">
        <v>2</v>
      </c>
      <c r="B39" s="29">
        <v>2</v>
      </c>
      <c r="C39" s="29">
        <v>2</v>
      </c>
      <c r="D39" s="29">
        <v>2</v>
      </c>
      <c r="E39" s="30" t="s">
        <v>26</v>
      </c>
      <c r="F39" s="31" t="s">
        <v>63</v>
      </c>
      <c r="G39" s="32">
        <v>3700000</v>
      </c>
      <c r="H39" s="33">
        <f>+'[1]PRESUP. EJEC. 2024'!D49</f>
        <v>0</v>
      </c>
      <c r="I39" s="33">
        <f t="shared" si="4"/>
        <v>3700000</v>
      </c>
      <c r="J39" s="35">
        <v>20980.400000000001</v>
      </c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3"/>
      <c r="V39" s="35">
        <f t="shared" si="2"/>
        <v>20980.400000000001</v>
      </c>
      <c r="W39" s="36"/>
    </row>
    <row r="40" spans="1:23" s="37" customFormat="1" ht="23.25" customHeight="1" x14ac:dyDescent="0.2">
      <c r="A40" s="29">
        <v>2</v>
      </c>
      <c r="B40" s="29">
        <v>2</v>
      </c>
      <c r="C40" s="29">
        <v>3</v>
      </c>
      <c r="D40" s="29">
        <v>1</v>
      </c>
      <c r="E40" s="30" t="s">
        <v>26</v>
      </c>
      <c r="F40" s="31" t="s">
        <v>64</v>
      </c>
      <c r="G40" s="32">
        <v>3000000</v>
      </c>
      <c r="H40" s="33">
        <f>+'[1]PRESUP. EJEC. 2024'!D51</f>
        <v>0</v>
      </c>
      <c r="I40" s="33">
        <f t="shared" si="4"/>
        <v>3000000</v>
      </c>
      <c r="J40" s="35">
        <v>77070</v>
      </c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3"/>
      <c r="V40" s="35">
        <f t="shared" si="2"/>
        <v>77070</v>
      </c>
      <c r="W40" s="36"/>
    </row>
    <row r="41" spans="1:23" s="37" customFormat="1" ht="23.25" customHeight="1" x14ac:dyDescent="0.2">
      <c r="A41" s="29">
        <v>2</v>
      </c>
      <c r="B41" s="29">
        <v>2</v>
      </c>
      <c r="C41" s="29">
        <v>3</v>
      </c>
      <c r="D41" s="29">
        <v>1</v>
      </c>
      <c r="E41" s="30" t="s">
        <v>40</v>
      </c>
      <c r="F41" s="31" t="s">
        <v>65</v>
      </c>
      <c r="G41" s="32">
        <v>3000000</v>
      </c>
      <c r="H41" s="33">
        <f>+'[1]PRESUP. EJEC. 2024'!D52</f>
        <v>0</v>
      </c>
      <c r="I41" s="33">
        <f t="shared" si="4"/>
        <v>3000000</v>
      </c>
      <c r="J41" s="35">
        <v>0</v>
      </c>
      <c r="K41" s="33"/>
      <c r="L41" s="33"/>
      <c r="M41" s="33"/>
      <c r="N41" s="33"/>
      <c r="O41" s="33"/>
      <c r="P41" s="33"/>
      <c r="Q41" s="33"/>
      <c r="R41" s="33"/>
      <c r="S41" s="33"/>
      <c r="T41" s="34"/>
      <c r="U41" s="33"/>
      <c r="V41" s="35">
        <f>SUM(J41:U41)</f>
        <v>0</v>
      </c>
      <c r="W41" s="36"/>
    </row>
    <row r="42" spans="1:23" s="37" customFormat="1" ht="23.25" customHeight="1" x14ac:dyDescent="0.2">
      <c r="A42" s="29">
        <v>2</v>
      </c>
      <c r="B42" s="29">
        <v>2</v>
      </c>
      <c r="C42" s="29">
        <v>4</v>
      </c>
      <c r="D42" s="29">
        <v>1</v>
      </c>
      <c r="E42" s="30" t="s">
        <v>26</v>
      </c>
      <c r="F42" s="31" t="s">
        <v>66</v>
      </c>
      <c r="G42" s="32">
        <v>1000000</v>
      </c>
      <c r="H42" s="33">
        <f>+'[1]PRESUP. EJEC. 2024'!D54</f>
        <v>0</v>
      </c>
      <c r="I42" s="33">
        <f t="shared" si="4"/>
        <v>1000000</v>
      </c>
      <c r="J42" s="35">
        <v>846.14</v>
      </c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33"/>
      <c r="V42" s="35">
        <f t="shared" si="2"/>
        <v>846.14</v>
      </c>
      <c r="W42" s="36"/>
    </row>
    <row r="43" spans="1:23" s="37" customFormat="1" ht="23.25" customHeight="1" x14ac:dyDescent="0.2">
      <c r="A43" s="29">
        <v>2</v>
      </c>
      <c r="B43" s="29">
        <v>2</v>
      </c>
      <c r="C43" s="29">
        <v>4</v>
      </c>
      <c r="D43" s="29">
        <v>2</v>
      </c>
      <c r="E43" s="30" t="s">
        <v>26</v>
      </c>
      <c r="F43" s="31" t="s">
        <v>67</v>
      </c>
      <c r="G43" s="32">
        <v>50000</v>
      </c>
      <c r="H43" s="33">
        <f>+'[1]PRESUP. EJEC. 2024'!D55</f>
        <v>0</v>
      </c>
      <c r="I43" s="33">
        <f t="shared" si="4"/>
        <v>50000</v>
      </c>
      <c r="J43" s="35">
        <v>0</v>
      </c>
      <c r="K43" s="33"/>
      <c r="L43" s="33"/>
      <c r="M43" s="33"/>
      <c r="N43" s="33"/>
      <c r="O43" s="33"/>
      <c r="P43" s="33"/>
      <c r="Q43" s="33"/>
      <c r="R43" s="33"/>
      <c r="S43" s="33"/>
      <c r="T43" s="34"/>
      <c r="U43" s="33"/>
      <c r="V43" s="35">
        <f t="shared" si="2"/>
        <v>0</v>
      </c>
      <c r="W43" s="36"/>
    </row>
    <row r="44" spans="1:23" s="37" customFormat="1" ht="23.25" hidden="1" customHeight="1" x14ac:dyDescent="0.2">
      <c r="A44" s="29">
        <v>2</v>
      </c>
      <c r="B44" s="29">
        <v>2</v>
      </c>
      <c r="C44" s="29">
        <v>4</v>
      </c>
      <c r="D44" s="29">
        <v>3</v>
      </c>
      <c r="E44" s="30" t="s">
        <v>26</v>
      </c>
      <c r="F44" s="31" t="s">
        <v>68</v>
      </c>
      <c r="G44" s="32">
        <v>0</v>
      </c>
      <c r="H44" s="33">
        <v>0</v>
      </c>
      <c r="I44" s="33">
        <f t="shared" si="4"/>
        <v>0</v>
      </c>
      <c r="J44" s="35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5">
        <f t="shared" si="2"/>
        <v>0</v>
      </c>
      <c r="W44" s="36"/>
    </row>
    <row r="45" spans="1:23" s="37" customFormat="1" ht="23.25" customHeight="1" x14ac:dyDescent="0.2">
      <c r="A45" s="29">
        <v>2</v>
      </c>
      <c r="B45" s="29">
        <v>2</v>
      </c>
      <c r="C45" s="29">
        <v>4</v>
      </c>
      <c r="D45" s="29">
        <v>4</v>
      </c>
      <c r="E45" s="30" t="s">
        <v>26</v>
      </c>
      <c r="F45" s="31" t="s">
        <v>69</v>
      </c>
      <c r="G45" s="32">
        <v>800000</v>
      </c>
      <c r="H45" s="33">
        <f>+'[1]PRESUP. EJEC. 2024'!D57</f>
        <v>0</v>
      </c>
      <c r="I45" s="33">
        <f t="shared" si="4"/>
        <v>800000</v>
      </c>
      <c r="J45" s="35">
        <v>520</v>
      </c>
      <c r="K45" s="33"/>
      <c r="L45" s="33"/>
      <c r="M45" s="33"/>
      <c r="N45" s="33"/>
      <c r="O45" s="33"/>
      <c r="P45" s="33"/>
      <c r="Q45" s="33"/>
      <c r="R45" s="33"/>
      <c r="S45" s="33"/>
      <c r="T45" s="34"/>
      <c r="U45" s="33"/>
      <c r="V45" s="35">
        <f t="shared" si="2"/>
        <v>520</v>
      </c>
      <c r="W45" s="36"/>
    </row>
    <row r="46" spans="1:23" s="37" customFormat="1" ht="23.25" customHeight="1" x14ac:dyDescent="0.2">
      <c r="A46" s="29">
        <v>2</v>
      </c>
      <c r="B46" s="29">
        <v>2</v>
      </c>
      <c r="C46" s="29">
        <v>5</v>
      </c>
      <c r="D46" s="29">
        <v>1</v>
      </c>
      <c r="E46" s="30" t="s">
        <v>26</v>
      </c>
      <c r="F46" s="31" t="s">
        <v>70</v>
      </c>
      <c r="G46" s="33">
        <v>200000</v>
      </c>
      <c r="H46" s="33">
        <f>+'[1]PRESUP. EJEC. 2024'!D59</f>
        <v>0</v>
      </c>
      <c r="I46" s="33">
        <f t="shared" si="4"/>
        <v>200000</v>
      </c>
      <c r="J46" s="35">
        <v>0</v>
      </c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3"/>
      <c r="V46" s="35">
        <f t="shared" si="2"/>
        <v>0</v>
      </c>
      <c r="W46" s="41"/>
    </row>
    <row r="47" spans="1:23" s="37" customFormat="1" ht="23.25" customHeight="1" x14ac:dyDescent="0.2">
      <c r="A47" s="29">
        <v>2</v>
      </c>
      <c r="B47" s="29">
        <v>2</v>
      </c>
      <c r="C47" s="29">
        <v>5</v>
      </c>
      <c r="D47" s="29">
        <v>1</v>
      </c>
      <c r="E47" s="30" t="s">
        <v>40</v>
      </c>
      <c r="F47" s="31" t="s">
        <v>71</v>
      </c>
      <c r="G47" s="33">
        <v>15000000</v>
      </c>
      <c r="H47" s="33">
        <f>+'[1]PRESUP. EJEC. 2024'!D60</f>
        <v>0</v>
      </c>
      <c r="I47" s="33">
        <f t="shared" si="4"/>
        <v>15000000</v>
      </c>
      <c r="J47" s="35">
        <v>0</v>
      </c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3"/>
      <c r="V47" s="35">
        <f t="shared" si="2"/>
        <v>0</v>
      </c>
      <c r="W47" s="41"/>
    </row>
    <row r="48" spans="1:23" s="37" customFormat="1" ht="23.25" hidden="1" customHeight="1" x14ac:dyDescent="0.2">
      <c r="A48" s="29">
        <v>2</v>
      </c>
      <c r="B48" s="29">
        <v>2</v>
      </c>
      <c r="C48" s="29">
        <v>5</v>
      </c>
      <c r="D48" s="29">
        <v>3</v>
      </c>
      <c r="E48" s="30" t="s">
        <v>36</v>
      </c>
      <c r="F48" s="31" t="s">
        <v>72</v>
      </c>
      <c r="G48" s="33"/>
      <c r="H48" s="33"/>
      <c r="I48" s="33">
        <f t="shared" si="4"/>
        <v>0</v>
      </c>
      <c r="J48" s="35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3"/>
      <c r="V48" s="35">
        <f t="shared" si="2"/>
        <v>0</v>
      </c>
      <c r="W48" s="36"/>
    </row>
    <row r="49" spans="1:23" s="37" customFormat="1" ht="23.25" customHeight="1" x14ac:dyDescent="0.2">
      <c r="A49" s="29">
        <v>2</v>
      </c>
      <c r="B49" s="29">
        <v>2</v>
      </c>
      <c r="C49" s="29">
        <v>5</v>
      </c>
      <c r="D49" s="29">
        <v>3</v>
      </c>
      <c r="E49" s="30" t="s">
        <v>50</v>
      </c>
      <c r="F49" s="31" t="s">
        <v>73</v>
      </c>
      <c r="G49" s="33">
        <v>2000000</v>
      </c>
      <c r="H49" s="33">
        <f>+'[1]PRESUP. EJEC. 2024'!D62</f>
        <v>0</v>
      </c>
      <c r="I49" s="33">
        <f t="shared" si="4"/>
        <v>2000000</v>
      </c>
      <c r="J49" s="35">
        <v>566679.99</v>
      </c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3"/>
      <c r="V49" s="35">
        <f t="shared" si="2"/>
        <v>566679.99</v>
      </c>
      <c r="W49" s="36"/>
    </row>
    <row r="50" spans="1:23" s="37" customFormat="1" ht="23.25" customHeight="1" x14ac:dyDescent="0.2">
      <c r="A50" s="29">
        <v>2</v>
      </c>
      <c r="B50" s="29">
        <v>2</v>
      </c>
      <c r="C50" s="29">
        <v>5</v>
      </c>
      <c r="D50" s="29">
        <v>4</v>
      </c>
      <c r="E50" s="30" t="s">
        <v>26</v>
      </c>
      <c r="F50" s="31" t="s">
        <v>74</v>
      </c>
      <c r="G50" s="33">
        <v>2000000</v>
      </c>
      <c r="H50" s="33">
        <f>+'[1]PRESUP. EJEC. 2024'!D63</f>
        <v>44762700.960000001</v>
      </c>
      <c r="I50" s="33">
        <f t="shared" si="4"/>
        <v>46762700.960000001</v>
      </c>
      <c r="J50" s="33">
        <v>28000</v>
      </c>
      <c r="K50" s="33"/>
      <c r="L50" s="33"/>
      <c r="M50" s="33"/>
      <c r="N50" s="33"/>
      <c r="O50" s="33"/>
      <c r="P50" s="33"/>
      <c r="Q50" s="33"/>
      <c r="R50" s="33"/>
      <c r="S50" s="33"/>
      <c r="T50" s="34"/>
      <c r="U50" s="33"/>
      <c r="V50" s="35">
        <f t="shared" si="2"/>
        <v>28000</v>
      </c>
      <c r="W50" s="36"/>
    </row>
    <row r="51" spans="1:23" s="37" customFormat="1" ht="23.25" customHeight="1" x14ac:dyDescent="0.2">
      <c r="A51" s="29">
        <v>2</v>
      </c>
      <c r="B51" s="29">
        <v>2</v>
      </c>
      <c r="C51" s="29">
        <v>5</v>
      </c>
      <c r="D51" s="29">
        <v>8</v>
      </c>
      <c r="E51" s="30" t="s">
        <v>26</v>
      </c>
      <c r="F51" s="31" t="s">
        <v>75</v>
      </c>
      <c r="G51" s="33">
        <v>200000</v>
      </c>
      <c r="H51" s="33">
        <f>+'[1]PRESUP. EJEC. 2024'!D64</f>
        <v>0</v>
      </c>
      <c r="I51" s="33">
        <f t="shared" si="4"/>
        <v>200000</v>
      </c>
      <c r="J51" s="33">
        <v>0</v>
      </c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3"/>
      <c r="V51" s="35">
        <f t="shared" si="2"/>
        <v>0</v>
      </c>
      <c r="W51" s="36"/>
    </row>
    <row r="52" spans="1:23" s="37" customFormat="1" ht="23.25" hidden="1" customHeight="1" x14ac:dyDescent="0.2">
      <c r="A52" s="29">
        <v>2</v>
      </c>
      <c r="B52" s="29">
        <v>2</v>
      </c>
      <c r="C52" s="29">
        <v>6</v>
      </c>
      <c r="D52" s="29">
        <v>1</v>
      </c>
      <c r="E52" s="30" t="s">
        <v>26</v>
      </c>
      <c r="F52" s="31" t="s">
        <v>76</v>
      </c>
      <c r="G52" s="33"/>
      <c r="H52" s="33"/>
      <c r="I52" s="33">
        <f t="shared" si="4"/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4"/>
      <c r="U52" s="33"/>
      <c r="V52" s="35">
        <f t="shared" si="2"/>
        <v>0</v>
      </c>
      <c r="W52" s="36"/>
    </row>
    <row r="53" spans="1:23" s="37" customFormat="1" ht="23.25" customHeight="1" x14ac:dyDescent="0.2">
      <c r="A53" s="29">
        <v>2</v>
      </c>
      <c r="B53" s="29">
        <v>2</v>
      </c>
      <c r="C53" s="29">
        <v>6</v>
      </c>
      <c r="D53" s="29">
        <v>2</v>
      </c>
      <c r="E53" s="30" t="s">
        <v>26</v>
      </c>
      <c r="F53" s="31" t="s">
        <v>77</v>
      </c>
      <c r="G53" s="33">
        <v>2200000</v>
      </c>
      <c r="H53" s="33">
        <f>+'[1]PRESUP. EJEC. 2024'!D66</f>
        <v>0</v>
      </c>
      <c r="I53" s="33">
        <f t="shared" si="4"/>
        <v>2200000</v>
      </c>
      <c r="J53" s="33">
        <v>0</v>
      </c>
      <c r="K53" s="33"/>
      <c r="L53" s="33"/>
      <c r="M53" s="33"/>
      <c r="N53" s="33"/>
      <c r="O53" s="33"/>
      <c r="P53" s="33"/>
      <c r="Q53" s="33"/>
      <c r="R53" s="33"/>
      <c r="S53" s="33"/>
      <c r="T53" s="34"/>
      <c r="U53" s="33"/>
      <c r="V53" s="35">
        <f t="shared" si="2"/>
        <v>0</v>
      </c>
      <c r="W53" s="41"/>
    </row>
    <row r="54" spans="1:23" s="37" customFormat="1" ht="23.25" customHeight="1" x14ac:dyDescent="0.2">
      <c r="A54" s="29">
        <v>2</v>
      </c>
      <c r="B54" s="29">
        <v>2</v>
      </c>
      <c r="C54" s="29">
        <v>6</v>
      </c>
      <c r="D54" s="29">
        <v>3</v>
      </c>
      <c r="E54" s="30" t="s">
        <v>26</v>
      </c>
      <c r="F54" s="31" t="s">
        <v>78</v>
      </c>
      <c r="G54" s="33">
        <v>1300000</v>
      </c>
      <c r="H54" s="33">
        <f>+'[1]PRESUP. EJEC. 2024'!D67</f>
        <v>0</v>
      </c>
      <c r="I54" s="33">
        <f t="shared" si="4"/>
        <v>1300000</v>
      </c>
      <c r="J54" s="33">
        <v>110078.8</v>
      </c>
      <c r="K54" s="33"/>
      <c r="L54" s="33"/>
      <c r="M54" s="33"/>
      <c r="N54" s="33"/>
      <c r="O54" s="33"/>
      <c r="P54" s="33"/>
      <c r="Q54" s="33"/>
      <c r="R54" s="33"/>
      <c r="S54" s="33"/>
      <c r="T54" s="34"/>
      <c r="U54" s="33"/>
      <c r="V54" s="35">
        <f t="shared" si="2"/>
        <v>110078.8</v>
      </c>
      <c r="W54" s="36"/>
    </row>
    <row r="55" spans="1:23" s="37" customFormat="1" ht="23.25" customHeight="1" x14ac:dyDescent="0.2">
      <c r="A55" s="29">
        <v>2</v>
      </c>
      <c r="B55" s="29">
        <v>2</v>
      </c>
      <c r="C55" s="29">
        <v>7</v>
      </c>
      <c r="D55" s="29">
        <v>1</v>
      </c>
      <c r="E55" s="30" t="s">
        <v>26</v>
      </c>
      <c r="F55" s="31" t="s">
        <v>79</v>
      </c>
      <c r="G55" s="33">
        <v>500000</v>
      </c>
      <c r="H55" s="33">
        <f>+'[1]PRESUP. EJEC. 2024'!D69</f>
        <v>0</v>
      </c>
      <c r="I55" s="33">
        <f t="shared" si="4"/>
        <v>500000</v>
      </c>
      <c r="J55" s="33">
        <v>0</v>
      </c>
      <c r="K55" s="33"/>
      <c r="L55" s="33"/>
      <c r="M55" s="33"/>
      <c r="N55" s="33"/>
      <c r="O55" s="33"/>
      <c r="P55" s="33"/>
      <c r="Q55" s="33"/>
      <c r="R55" s="33"/>
      <c r="S55" s="33"/>
      <c r="T55" s="34"/>
      <c r="U55" s="33"/>
      <c r="V55" s="35">
        <f t="shared" si="2"/>
        <v>0</v>
      </c>
      <c r="W55" s="36"/>
    </row>
    <row r="56" spans="1:23" s="37" customFormat="1" ht="23.25" customHeight="1" x14ac:dyDescent="0.2">
      <c r="A56" s="29">
        <v>2</v>
      </c>
      <c r="B56" s="29">
        <v>2</v>
      </c>
      <c r="C56" s="29">
        <v>7</v>
      </c>
      <c r="D56" s="29">
        <v>2</v>
      </c>
      <c r="E56" s="30" t="s">
        <v>26</v>
      </c>
      <c r="F56" s="31" t="s">
        <v>80</v>
      </c>
      <c r="G56" s="33">
        <v>200000</v>
      </c>
      <c r="H56" s="33">
        <f>+'[1]PRESUP. EJEC. 2024'!D70</f>
        <v>0</v>
      </c>
      <c r="I56" s="33">
        <f t="shared" si="4"/>
        <v>200000</v>
      </c>
      <c r="J56" s="33">
        <v>0</v>
      </c>
      <c r="K56" s="33"/>
      <c r="L56" s="33"/>
      <c r="M56" s="33"/>
      <c r="N56" s="33"/>
      <c r="O56" s="33"/>
      <c r="P56" s="33"/>
      <c r="Q56" s="33"/>
      <c r="R56" s="33"/>
      <c r="S56" s="33"/>
      <c r="T56" s="34"/>
      <c r="U56" s="33"/>
      <c r="V56" s="35">
        <f t="shared" si="2"/>
        <v>0</v>
      </c>
      <c r="W56" s="36"/>
    </row>
    <row r="57" spans="1:23" s="37" customFormat="1" ht="23.25" customHeight="1" x14ac:dyDescent="0.2">
      <c r="A57" s="29">
        <v>2</v>
      </c>
      <c r="B57" s="29">
        <v>2</v>
      </c>
      <c r="C57" s="29">
        <v>7</v>
      </c>
      <c r="D57" s="29">
        <v>2</v>
      </c>
      <c r="E57" s="30" t="s">
        <v>40</v>
      </c>
      <c r="F57" s="31" t="s">
        <v>81</v>
      </c>
      <c r="G57" s="33">
        <v>500000</v>
      </c>
      <c r="H57" s="33">
        <f>+'[1]PRESUP. EJEC. 2024'!D71</f>
        <v>0</v>
      </c>
      <c r="I57" s="33">
        <f t="shared" si="4"/>
        <v>500000</v>
      </c>
      <c r="J57" s="33">
        <v>0</v>
      </c>
      <c r="K57" s="33"/>
      <c r="L57" s="33"/>
      <c r="M57" s="33"/>
      <c r="N57" s="33"/>
      <c r="O57" s="33"/>
      <c r="P57" s="33"/>
      <c r="Q57" s="33"/>
      <c r="R57" s="33"/>
      <c r="S57" s="33"/>
      <c r="T57" s="34"/>
      <c r="U57" s="33"/>
      <c r="V57" s="35">
        <f t="shared" si="2"/>
        <v>0</v>
      </c>
      <c r="W57" s="36"/>
    </row>
    <row r="58" spans="1:23" s="37" customFormat="1" ht="23.25" customHeight="1" x14ac:dyDescent="0.2">
      <c r="A58" s="29">
        <v>2</v>
      </c>
      <c r="B58" s="29">
        <v>2</v>
      </c>
      <c r="C58" s="29">
        <v>7</v>
      </c>
      <c r="D58" s="29">
        <v>2</v>
      </c>
      <c r="E58" s="30" t="s">
        <v>50</v>
      </c>
      <c r="F58" s="31" t="s">
        <v>82</v>
      </c>
      <c r="G58" s="33">
        <v>50000</v>
      </c>
      <c r="H58" s="33">
        <f>+'[1]PRESUP. EJEC. 2024'!D73</f>
        <v>0</v>
      </c>
      <c r="I58" s="33">
        <f t="shared" si="4"/>
        <v>50000</v>
      </c>
      <c r="J58" s="33">
        <v>0</v>
      </c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3"/>
      <c r="V58" s="35">
        <f t="shared" si="2"/>
        <v>0</v>
      </c>
      <c r="W58" s="36"/>
    </row>
    <row r="59" spans="1:23" s="37" customFormat="1" ht="23.25" hidden="1" customHeight="1" x14ac:dyDescent="0.2">
      <c r="A59" s="29">
        <v>2</v>
      </c>
      <c r="B59" s="29">
        <v>2</v>
      </c>
      <c r="C59" s="29">
        <v>7</v>
      </c>
      <c r="D59" s="29">
        <v>2</v>
      </c>
      <c r="E59" s="30" t="s">
        <v>28</v>
      </c>
      <c r="F59" s="31" t="s">
        <v>83</v>
      </c>
      <c r="G59" s="33">
        <v>0</v>
      </c>
      <c r="H59" s="33"/>
      <c r="I59" s="33">
        <f t="shared" si="4"/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4"/>
      <c r="U59" s="33"/>
      <c r="V59" s="35">
        <f t="shared" si="2"/>
        <v>0</v>
      </c>
      <c r="W59" s="36"/>
    </row>
    <row r="60" spans="1:23" s="37" customFormat="1" ht="23.25" customHeight="1" x14ac:dyDescent="0.2">
      <c r="A60" s="29">
        <v>2</v>
      </c>
      <c r="B60" s="29">
        <v>2</v>
      </c>
      <c r="C60" s="29">
        <v>7</v>
      </c>
      <c r="D60" s="29">
        <v>2</v>
      </c>
      <c r="E60" s="30" t="s">
        <v>30</v>
      </c>
      <c r="F60" s="31" t="s">
        <v>84</v>
      </c>
      <c r="G60" s="33">
        <v>3500000</v>
      </c>
      <c r="H60" s="33">
        <f>+'[1]PRESUP. EJEC. 2024'!D74</f>
        <v>0</v>
      </c>
      <c r="I60" s="33">
        <f t="shared" si="4"/>
        <v>3500000</v>
      </c>
      <c r="J60" s="33">
        <f>56104.35+38910.38</f>
        <v>95014.73</v>
      </c>
      <c r="K60" s="33"/>
      <c r="L60" s="33"/>
      <c r="M60" s="33"/>
      <c r="N60" s="33"/>
      <c r="O60" s="33"/>
      <c r="P60" s="33"/>
      <c r="Q60" s="33"/>
      <c r="R60" s="33"/>
      <c r="S60" s="33"/>
      <c r="T60" s="34"/>
      <c r="U60" s="33"/>
      <c r="V60" s="35">
        <f t="shared" si="2"/>
        <v>95014.73</v>
      </c>
      <c r="W60" s="36"/>
    </row>
    <row r="61" spans="1:23" s="37" customFormat="1" ht="16.5" hidden="1" customHeight="1" x14ac:dyDescent="0.2">
      <c r="A61" s="29">
        <v>2</v>
      </c>
      <c r="B61" s="29">
        <v>2</v>
      </c>
      <c r="C61" s="29">
        <v>8</v>
      </c>
      <c r="D61" s="29">
        <v>1</v>
      </c>
      <c r="E61" s="30" t="s">
        <v>26</v>
      </c>
      <c r="F61" s="31" t="s">
        <v>85</v>
      </c>
      <c r="G61" s="42"/>
      <c r="H61" s="33"/>
      <c r="I61" s="33">
        <f t="shared" si="4"/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4"/>
      <c r="U61" s="33"/>
      <c r="V61" s="35">
        <f t="shared" si="2"/>
        <v>0</v>
      </c>
      <c r="W61" s="36"/>
    </row>
    <row r="62" spans="1:23" s="37" customFormat="1" ht="23.25" customHeight="1" x14ac:dyDescent="0.2">
      <c r="A62" s="29">
        <v>2</v>
      </c>
      <c r="B62" s="29">
        <v>2</v>
      </c>
      <c r="C62" s="29">
        <v>8</v>
      </c>
      <c r="D62" s="29">
        <v>2</v>
      </c>
      <c r="E62" s="30" t="s">
        <v>26</v>
      </c>
      <c r="F62" s="31" t="s">
        <v>86</v>
      </c>
      <c r="G62" s="33">
        <v>4500000</v>
      </c>
      <c r="H62" s="33">
        <f>+'[1]PRESUP. EJEC. 2024'!D76</f>
        <v>0</v>
      </c>
      <c r="I62" s="33">
        <f t="shared" si="4"/>
        <v>4500000</v>
      </c>
      <c r="J62" s="33">
        <f>500690.34-45000</f>
        <v>455690.34</v>
      </c>
      <c r="K62" s="33"/>
      <c r="L62" s="33"/>
      <c r="M62" s="33"/>
      <c r="N62" s="33"/>
      <c r="O62" s="33"/>
      <c r="P62" s="33"/>
      <c r="Q62" s="33"/>
      <c r="R62" s="33"/>
      <c r="S62" s="33"/>
      <c r="T62" s="34"/>
      <c r="U62" s="33"/>
      <c r="V62" s="35">
        <f t="shared" si="2"/>
        <v>455690.34</v>
      </c>
      <c r="W62" s="41"/>
    </row>
    <row r="63" spans="1:23" s="37" customFormat="1" ht="23.25" customHeight="1" x14ac:dyDescent="0.2">
      <c r="A63" s="29">
        <v>2</v>
      </c>
      <c r="B63" s="29">
        <v>2</v>
      </c>
      <c r="C63" s="29">
        <v>8</v>
      </c>
      <c r="D63" s="29">
        <v>4</v>
      </c>
      <c r="E63" s="30" t="s">
        <v>26</v>
      </c>
      <c r="F63" s="31" t="s">
        <v>87</v>
      </c>
      <c r="G63" s="33">
        <v>300000</v>
      </c>
      <c r="H63" s="33">
        <f>+'[1]PRESUP. EJEC. 2024'!D77</f>
        <v>0</v>
      </c>
      <c r="I63" s="33">
        <f t="shared" si="4"/>
        <v>300000</v>
      </c>
      <c r="J63" s="33">
        <v>0</v>
      </c>
      <c r="K63" s="33"/>
      <c r="L63" s="33"/>
      <c r="M63" s="33"/>
      <c r="N63" s="33"/>
      <c r="O63" s="33"/>
      <c r="P63" s="33"/>
      <c r="Q63" s="33"/>
      <c r="R63" s="33"/>
      <c r="S63" s="33"/>
      <c r="T63" s="34"/>
      <c r="U63" s="33"/>
      <c r="V63" s="35">
        <f t="shared" si="2"/>
        <v>0</v>
      </c>
      <c r="W63" s="41"/>
    </row>
    <row r="64" spans="1:23" s="37" customFormat="1" ht="23.25" customHeight="1" x14ac:dyDescent="0.2">
      <c r="A64" s="29"/>
      <c r="B64" s="29">
        <v>2</v>
      </c>
      <c r="C64" s="29">
        <v>8</v>
      </c>
      <c r="D64" s="29">
        <v>5</v>
      </c>
      <c r="E64" s="30" t="s">
        <v>26</v>
      </c>
      <c r="F64" s="40" t="s">
        <v>88</v>
      </c>
      <c r="G64" s="33">
        <v>150000</v>
      </c>
      <c r="H64" s="33">
        <f>+'[1]PRESUP. EJEC. 2024'!D78</f>
        <v>0</v>
      </c>
      <c r="I64" s="33">
        <f t="shared" si="4"/>
        <v>150000</v>
      </c>
      <c r="J64" s="33">
        <v>0</v>
      </c>
      <c r="K64" s="33"/>
      <c r="L64" s="33"/>
      <c r="M64" s="33"/>
      <c r="N64" s="33"/>
      <c r="O64" s="33"/>
      <c r="P64" s="33"/>
      <c r="Q64" s="33"/>
      <c r="R64" s="33"/>
      <c r="S64" s="33"/>
      <c r="T64" s="34"/>
      <c r="U64" s="33"/>
      <c r="V64" s="35">
        <f t="shared" si="2"/>
        <v>0</v>
      </c>
      <c r="W64" s="41"/>
    </row>
    <row r="65" spans="1:23" s="37" customFormat="1" ht="23.25" customHeight="1" x14ac:dyDescent="0.2">
      <c r="A65" s="29">
        <v>2</v>
      </c>
      <c r="B65" s="29">
        <v>2</v>
      </c>
      <c r="C65" s="29">
        <v>8</v>
      </c>
      <c r="D65" s="29">
        <v>5</v>
      </c>
      <c r="E65" s="30" t="s">
        <v>40</v>
      </c>
      <c r="F65" s="31" t="s">
        <v>89</v>
      </c>
      <c r="G65" s="33">
        <v>150000</v>
      </c>
      <c r="H65" s="33">
        <f>150000+150000-300000</f>
        <v>0</v>
      </c>
      <c r="I65" s="33">
        <f t="shared" si="4"/>
        <v>150000</v>
      </c>
      <c r="J65" s="33">
        <v>0</v>
      </c>
      <c r="K65" s="33"/>
      <c r="L65" s="33"/>
      <c r="M65" s="33"/>
      <c r="N65" s="33"/>
      <c r="O65" s="33"/>
      <c r="P65" s="33"/>
      <c r="Q65" s="33"/>
      <c r="R65" s="33"/>
      <c r="S65" s="33"/>
      <c r="T65" s="34"/>
      <c r="U65" s="33"/>
      <c r="V65" s="35">
        <f t="shared" si="2"/>
        <v>0</v>
      </c>
      <c r="W65" s="41"/>
    </row>
    <row r="66" spans="1:23" s="37" customFormat="1" ht="23.25" hidden="1" customHeight="1" x14ac:dyDescent="0.2">
      <c r="A66" s="29">
        <v>2</v>
      </c>
      <c r="B66" s="29">
        <v>2</v>
      </c>
      <c r="C66" s="29">
        <v>8</v>
      </c>
      <c r="D66" s="29">
        <v>5</v>
      </c>
      <c r="E66" s="30" t="s">
        <v>36</v>
      </c>
      <c r="F66" s="31" t="s">
        <v>90</v>
      </c>
      <c r="G66" s="33">
        <v>0</v>
      </c>
      <c r="H66" s="33">
        <v>0</v>
      </c>
      <c r="I66" s="33">
        <f t="shared" si="4"/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4"/>
      <c r="U66" s="33"/>
      <c r="V66" s="35">
        <f t="shared" si="2"/>
        <v>0</v>
      </c>
      <c r="W66" s="36"/>
    </row>
    <row r="67" spans="1:23" s="37" customFormat="1" ht="23.25" customHeight="1" x14ac:dyDescent="0.2">
      <c r="A67" s="29">
        <v>2</v>
      </c>
      <c r="B67" s="29">
        <v>2</v>
      </c>
      <c r="C67" s="29">
        <v>8</v>
      </c>
      <c r="D67" s="29">
        <v>6</v>
      </c>
      <c r="E67" s="30" t="s">
        <v>26</v>
      </c>
      <c r="F67" s="31" t="s">
        <v>91</v>
      </c>
      <c r="G67" s="33">
        <v>7000000</v>
      </c>
      <c r="H67" s="33">
        <f>+'[1]PRESUP. EJEC. 2024'!D82</f>
        <v>0</v>
      </c>
      <c r="I67" s="33">
        <f t="shared" si="4"/>
        <v>7000000</v>
      </c>
      <c r="J67" s="33">
        <v>1049666.7</v>
      </c>
      <c r="K67" s="33"/>
      <c r="L67" s="33"/>
      <c r="M67" s="33"/>
      <c r="N67" s="33"/>
      <c r="O67" s="33"/>
      <c r="P67" s="33"/>
      <c r="Q67" s="33"/>
      <c r="R67" s="33"/>
      <c r="S67" s="33"/>
      <c r="T67" s="34"/>
      <c r="U67" s="33"/>
      <c r="V67" s="35">
        <f t="shared" si="2"/>
        <v>1049666.7</v>
      </c>
      <c r="W67" s="36"/>
    </row>
    <row r="68" spans="1:23" s="37" customFormat="1" ht="23.25" customHeight="1" x14ac:dyDescent="0.2">
      <c r="A68" s="29">
        <v>2</v>
      </c>
      <c r="B68" s="29">
        <v>2</v>
      </c>
      <c r="C68" s="29">
        <v>8</v>
      </c>
      <c r="D68" s="29">
        <v>6</v>
      </c>
      <c r="E68" s="30" t="s">
        <v>40</v>
      </c>
      <c r="F68" s="31" t="s">
        <v>92</v>
      </c>
      <c r="G68" s="33">
        <v>1250000</v>
      </c>
      <c r="H68" s="33">
        <f>+'[1]PRESUP. EJEC. 2024'!D83</f>
        <v>0</v>
      </c>
      <c r="I68" s="33">
        <f t="shared" si="4"/>
        <v>1250000</v>
      </c>
      <c r="J68" s="33">
        <v>0</v>
      </c>
      <c r="K68" s="33"/>
      <c r="L68" s="33"/>
      <c r="M68" s="33"/>
      <c r="N68" s="33"/>
      <c r="O68" s="33"/>
      <c r="P68" s="33"/>
      <c r="Q68" s="33"/>
      <c r="R68" s="33"/>
      <c r="S68" s="33"/>
      <c r="T68" s="34"/>
      <c r="U68" s="33"/>
      <c r="V68" s="35">
        <f t="shared" si="2"/>
        <v>0</v>
      </c>
      <c r="W68" s="36"/>
    </row>
    <row r="69" spans="1:23" s="37" customFormat="1" ht="23.25" customHeight="1" x14ac:dyDescent="0.2">
      <c r="A69" s="29">
        <v>2</v>
      </c>
      <c r="B69" s="29">
        <v>2</v>
      </c>
      <c r="C69" s="29">
        <v>8</v>
      </c>
      <c r="D69" s="29">
        <v>6</v>
      </c>
      <c r="E69" s="30" t="s">
        <v>36</v>
      </c>
      <c r="F69" s="31" t="s">
        <v>93</v>
      </c>
      <c r="G69" s="33">
        <v>200000</v>
      </c>
      <c r="H69" s="33">
        <f>+'[1]PRESUP. EJEC. 2024'!D84</f>
        <v>0</v>
      </c>
      <c r="I69" s="33">
        <f t="shared" si="4"/>
        <v>200000</v>
      </c>
      <c r="J69" s="33">
        <v>0</v>
      </c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33"/>
      <c r="V69" s="35">
        <f t="shared" si="2"/>
        <v>0</v>
      </c>
      <c r="W69" s="36"/>
    </row>
    <row r="70" spans="1:23" s="37" customFormat="1" ht="23.25" customHeight="1" x14ac:dyDescent="0.2">
      <c r="A70" s="29">
        <v>2</v>
      </c>
      <c r="B70" s="29">
        <v>2</v>
      </c>
      <c r="C70" s="29">
        <v>8</v>
      </c>
      <c r="D70" s="29">
        <v>6</v>
      </c>
      <c r="E70" s="30" t="s">
        <v>50</v>
      </c>
      <c r="F70" s="31" t="s">
        <v>94</v>
      </c>
      <c r="G70" s="33">
        <v>1500000</v>
      </c>
      <c r="H70" s="33">
        <f>+'[1]PRESUP. EJEC. 2024'!D85</f>
        <v>0</v>
      </c>
      <c r="I70" s="33">
        <f t="shared" si="4"/>
        <v>1500000</v>
      </c>
      <c r="J70" s="33">
        <v>0</v>
      </c>
      <c r="K70" s="33"/>
      <c r="L70" s="33"/>
      <c r="M70" s="33"/>
      <c r="N70" s="33"/>
      <c r="O70" s="33"/>
      <c r="P70" s="33"/>
      <c r="Q70" s="33"/>
      <c r="R70" s="33"/>
      <c r="S70" s="33"/>
      <c r="T70" s="34"/>
      <c r="U70" s="33"/>
      <c r="V70" s="35">
        <f t="shared" si="2"/>
        <v>0</v>
      </c>
      <c r="W70" s="36"/>
    </row>
    <row r="71" spans="1:23" s="37" customFormat="1" ht="23.25" customHeight="1" x14ac:dyDescent="0.2">
      <c r="A71" s="29">
        <v>2</v>
      </c>
      <c r="B71" s="29">
        <v>2</v>
      </c>
      <c r="C71" s="29">
        <v>8</v>
      </c>
      <c r="D71" s="29">
        <v>7</v>
      </c>
      <c r="E71" s="30" t="s">
        <v>26</v>
      </c>
      <c r="F71" s="40" t="s">
        <v>95</v>
      </c>
      <c r="G71" s="33">
        <v>10000000</v>
      </c>
      <c r="H71" s="33">
        <f>+'[1]PRESUP. EJEC. 2024'!D87</f>
        <v>0</v>
      </c>
      <c r="I71" s="33">
        <f t="shared" si="4"/>
        <v>10000000</v>
      </c>
      <c r="J71" s="33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4"/>
      <c r="U71" s="33"/>
      <c r="V71" s="35">
        <f t="shared" si="2"/>
        <v>0</v>
      </c>
      <c r="W71" s="36"/>
    </row>
    <row r="72" spans="1:23" s="37" customFormat="1" ht="23.25" customHeight="1" x14ac:dyDescent="0.2">
      <c r="A72" s="29">
        <v>2</v>
      </c>
      <c r="B72" s="29">
        <v>2</v>
      </c>
      <c r="C72" s="29">
        <v>8</v>
      </c>
      <c r="D72" s="29">
        <v>7</v>
      </c>
      <c r="E72" s="30" t="s">
        <v>50</v>
      </c>
      <c r="F72" s="31" t="s">
        <v>96</v>
      </c>
      <c r="G72" s="33">
        <v>10000000</v>
      </c>
      <c r="H72" s="33">
        <f>+'[1]PRESUP. EJEC. 2024'!D88</f>
        <v>0</v>
      </c>
      <c r="I72" s="33">
        <f t="shared" si="4"/>
        <v>10000000</v>
      </c>
      <c r="J72" s="33">
        <v>15000</v>
      </c>
      <c r="K72" s="33"/>
      <c r="L72" s="33"/>
      <c r="M72" s="33"/>
      <c r="N72" s="33"/>
      <c r="O72" s="33"/>
      <c r="P72" s="33"/>
      <c r="Q72" s="33"/>
      <c r="R72" s="33"/>
      <c r="S72" s="33"/>
      <c r="T72" s="34"/>
      <c r="U72" s="33"/>
      <c r="V72" s="35">
        <f t="shared" si="2"/>
        <v>15000</v>
      </c>
      <c r="W72" s="36"/>
    </row>
    <row r="73" spans="1:23" s="37" customFormat="1" ht="23.25" customHeight="1" x14ac:dyDescent="0.2">
      <c r="A73" s="29">
        <v>2</v>
      </c>
      <c r="B73" s="29">
        <v>2</v>
      </c>
      <c r="C73" s="29">
        <v>8</v>
      </c>
      <c r="D73" s="29">
        <v>7</v>
      </c>
      <c r="E73" s="30" t="s">
        <v>28</v>
      </c>
      <c r="F73" s="31" t="s">
        <v>97</v>
      </c>
      <c r="G73" s="33">
        <v>300000</v>
      </c>
      <c r="H73" s="33">
        <f>+'[1]PRESUP. EJEC. 2024'!D89</f>
        <v>0</v>
      </c>
      <c r="I73" s="33">
        <f t="shared" si="4"/>
        <v>300000</v>
      </c>
      <c r="J73" s="33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4"/>
      <c r="U73" s="33"/>
      <c r="V73" s="35">
        <f t="shared" si="2"/>
        <v>0</v>
      </c>
      <c r="W73" s="36"/>
    </row>
    <row r="74" spans="1:23" s="37" customFormat="1" ht="23.25" customHeight="1" x14ac:dyDescent="0.2">
      <c r="A74" s="29">
        <v>2</v>
      </c>
      <c r="B74" s="29">
        <v>2</v>
      </c>
      <c r="C74" s="29">
        <v>8</v>
      </c>
      <c r="D74" s="29">
        <v>7</v>
      </c>
      <c r="E74" s="30" t="s">
        <v>30</v>
      </c>
      <c r="F74" s="31" t="s">
        <v>98</v>
      </c>
      <c r="G74" s="33">
        <v>5000000</v>
      </c>
      <c r="H74" s="33">
        <f>+'[1]PRESUP. EJEC. 2024'!D90</f>
        <v>0</v>
      </c>
      <c r="I74" s="33">
        <f t="shared" si="4"/>
        <v>5000000</v>
      </c>
      <c r="J74" s="33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4"/>
      <c r="U74" s="33"/>
      <c r="V74" s="35">
        <f t="shared" si="2"/>
        <v>0</v>
      </c>
      <c r="W74" s="36"/>
    </row>
    <row r="75" spans="1:23" s="37" customFormat="1" ht="23.25" customHeight="1" x14ac:dyDescent="0.2">
      <c r="A75" s="29">
        <v>2</v>
      </c>
      <c r="B75" s="29">
        <v>2</v>
      </c>
      <c r="C75" s="29">
        <v>8</v>
      </c>
      <c r="D75" s="29">
        <v>8</v>
      </c>
      <c r="E75" s="30" t="s">
        <v>26</v>
      </c>
      <c r="F75" s="31" t="s">
        <v>99</v>
      </c>
      <c r="G75" s="33">
        <v>200000</v>
      </c>
      <c r="H75" s="33">
        <f>+'[1]PRESUP. EJEC. 2024'!D91</f>
        <v>0</v>
      </c>
      <c r="I75" s="43">
        <f t="shared" si="4"/>
        <v>200000</v>
      </c>
      <c r="J75" s="33">
        <v>0</v>
      </c>
      <c r="K75" s="33"/>
      <c r="L75" s="33"/>
      <c r="M75" s="33"/>
      <c r="N75" s="33"/>
      <c r="O75" s="33"/>
      <c r="P75" s="33"/>
      <c r="Q75" s="33"/>
      <c r="R75" s="33"/>
      <c r="S75" s="33"/>
      <c r="T75" s="34"/>
      <c r="U75" s="33"/>
      <c r="V75" s="35">
        <f t="shared" si="2"/>
        <v>0</v>
      </c>
      <c r="W75" s="36"/>
    </row>
    <row r="76" spans="1:23" s="37" customFormat="1" ht="23.25" customHeight="1" x14ac:dyDescent="0.2">
      <c r="A76" s="29">
        <v>2</v>
      </c>
      <c r="B76" s="29">
        <v>2</v>
      </c>
      <c r="C76" s="29">
        <v>8</v>
      </c>
      <c r="D76" s="29">
        <v>9</v>
      </c>
      <c r="E76" s="30" t="s">
        <v>100</v>
      </c>
      <c r="F76" s="31" t="s">
        <v>101</v>
      </c>
      <c r="G76" s="33">
        <v>250000</v>
      </c>
      <c r="H76" s="33">
        <f>+'[1]PRESUP. EJEC. 2024'!D92</f>
        <v>0</v>
      </c>
      <c r="I76" s="33">
        <f t="shared" si="4"/>
        <v>250000</v>
      </c>
      <c r="J76" s="33">
        <v>0</v>
      </c>
      <c r="K76" s="33"/>
      <c r="L76" s="33"/>
      <c r="M76" s="33"/>
      <c r="N76" s="33"/>
      <c r="O76" s="33"/>
      <c r="P76" s="33"/>
      <c r="Q76" s="33"/>
      <c r="R76" s="33"/>
      <c r="S76" s="33"/>
      <c r="T76" s="34"/>
      <c r="U76" s="33"/>
      <c r="V76" s="35">
        <f t="shared" si="2"/>
        <v>0</v>
      </c>
      <c r="W76" s="36"/>
    </row>
    <row r="77" spans="1:23" s="37" customFormat="1" ht="14.25" customHeight="1" x14ac:dyDescent="0.2">
      <c r="A77" s="29"/>
      <c r="B77" s="29"/>
      <c r="C77" s="29"/>
      <c r="D77" s="29"/>
      <c r="E77" s="30"/>
      <c r="F77" s="31"/>
      <c r="G77" s="42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4"/>
      <c r="U77" s="33"/>
      <c r="V77" s="35"/>
      <c r="W77" s="36"/>
    </row>
    <row r="78" spans="1:23" s="37" customFormat="1" ht="28.5" customHeight="1" x14ac:dyDescent="0.2">
      <c r="A78" s="29"/>
      <c r="B78" s="29"/>
      <c r="C78" s="29"/>
      <c r="D78" s="29"/>
      <c r="E78" s="30"/>
      <c r="F78" s="6" t="s">
        <v>102</v>
      </c>
      <c r="G78" s="44">
        <f t="shared" ref="G78:U78" si="5">SUM(G79:G111)</f>
        <v>24975000</v>
      </c>
      <c r="H78" s="45">
        <f>SUM(H79:H111)</f>
        <v>1800000</v>
      </c>
      <c r="I78" s="44">
        <f>SUM(I79:I111)</f>
        <v>26775000</v>
      </c>
      <c r="J78" s="45">
        <f t="shared" si="5"/>
        <v>1110163.26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6">
        <f t="shared" si="5"/>
        <v>0</v>
      </c>
      <c r="U78" s="45">
        <f t="shared" si="5"/>
        <v>0</v>
      </c>
      <c r="V78" s="26">
        <f>SUM(J78:U78)</f>
        <v>1110163.26</v>
      </c>
      <c r="W78" s="36"/>
    </row>
    <row r="79" spans="1:23" s="37" customFormat="1" ht="23.25" customHeight="1" x14ac:dyDescent="0.2">
      <c r="A79" s="29">
        <v>2</v>
      </c>
      <c r="B79" s="29">
        <v>3</v>
      </c>
      <c r="C79" s="29">
        <v>1</v>
      </c>
      <c r="D79" s="29">
        <v>1</v>
      </c>
      <c r="E79" s="30" t="s">
        <v>26</v>
      </c>
      <c r="F79" s="31" t="s">
        <v>103</v>
      </c>
      <c r="G79" s="33">
        <v>900000</v>
      </c>
      <c r="H79" s="33">
        <f>+'[1]PRESUP. EJEC. 2024'!D95</f>
        <v>0</v>
      </c>
      <c r="I79" s="33">
        <f t="shared" ref="I79:I111" si="6">+G79+H79</f>
        <v>900000</v>
      </c>
      <c r="J79" s="33">
        <v>71385.279999999999</v>
      </c>
      <c r="K79" s="33"/>
      <c r="L79" s="33"/>
      <c r="M79" s="33"/>
      <c r="N79" s="33"/>
      <c r="O79" s="33"/>
      <c r="P79" s="33"/>
      <c r="Q79" s="33"/>
      <c r="R79" s="33"/>
      <c r="S79" s="33"/>
      <c r="T79" s="34"/>
      <c r="U79" s="33"/>
      <c r="V79" s="35">
        <f t="shared" ref="V79:V155" si="7">SUM(J79:U79)</f>
        <v>71385.279999999999</v>
      </c>
      <c r="W79" s="36"/>
    </row>
    <row r="80" spans="1:23" s="37" customFormat="1" ht="23.25" hidden="1" customHeight="1" x14ac:dyDescent="0.2">
      <c r="A80" s="29">
        <v>2</v>
      </c>
      <c r="B80" s="29">
        <v>3</v>
      </c>
      <c r="C80" s="29">
        <v>1</v>
      </c>
      <c r="D80" s="29">
        <v>3</v>
      </c>
      <c r="E80" s="30" t="s">
        <v>26</v>
      </c>
      <c r="F80" s="31" t="s">
        <v>104</v>
      </c>
      <c r="G80" s="33">
        <v>0</v>
      </c>
      <c r="H80" s="33">
        <f>+'[1]PRESUP. EJEC. 2024'!D97</f>
        <v>0</v>
      </c>
      <c r="I80" s="33">
        <f t="shared" si="6"/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4"/>
      <c r="U80" s="33"/>
      <c r="V80" s="35">
        <f t="shared" si="7"/>
        <v>0</v>
      </c>
      <c r="W80" s="36"/>
    </row>
    <row r="81" spans="1:23" s="37" customFormat="1" ht="23.25" hidden="1" customHeight="1" x14ac:dyDescent="0.2">
      <c r="A81" s="29">
        <v>2</v>
      </c>
      <c r="B81" s="29">
        <v>3</v>
      </c>
      <c r="C81" s="29">
        <v>1</v>
      </c>
      <c r="D81" s="29">
        <v>3</v>
      </c>
      <c r="E81" s="30" t="s">
        <v>40</v>
      </c>
      <c r="F81" s="31" t="s">
        <v>105</v>
      </c>
      <c r="G81" s="33">
        <v>0</v>
      </c>
      <c r="H81" s="33">
        <v>0</v>
      </c>
      <c r="I81" s="33">
        <f t="shared" si="6"/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4"/>
      <c r="U81" s="33"/>
      <c r="V81" s="35">
        <f t="shared" si="7"/>
        <v>0</v>
      </c>
      <c r="W81" s="36"/>
    </row>
    <row r="82" spans="1:23" s="37" customFormat="1" ht="23.25" customHeight="1" x14ac:dyDescent="0.2">
      <c r="A82" s="29">
        <v>2</v>
      </c>
      <c r="B82" s="29">
        <v>3</v>
      </c>
      <c r="C82" s="29">
        <v>1</v>
      </c>
      <c r="D82" s="29">
        <v>3</v>
      </c>
      <c r="E82" s="30" t="s">
        <v>36</v>
      </c>
      <c r="F82" s="31" t="s">
        <v>106</v>
      </c>
      <c r="G82" s="33">
        <v>250000</v>
      </c>
      <c r="H82" s="33">
        <f>+'[1]PRESUP. EJEC. 2024'!D99</f>
        <v>0</v>
      </c>
      <c r="I82" s="33">
        <f t="shared" si="6"/>
        <v>250000</v>
      </c>
      <c r="J82" s="33">
        <v>0</v>
      </c>
      <c r="K82" s="33"/>
      <c r="L82" s="33"/>
      <c r="M82" s="33"/>
      <c r="N82" s="33"/>
      <c r="O82" s="33"/>
      <c r="P82" s="33"/>
      <c r="Q82" s="33"/>
      <c r="R82" s="33"/>
      <c r="S82" s="33"/>
      <c r="T82" s="34"/>
      <c r="U82" s="33"/>
      <c r="V82" s="35">
        <f t="shared" si="7"/>
        <v>0</v>
      </c>
      <c r="W82" s="36"/>
    </row>
    <row r="83" spans="1:23" s="37" customFormat="1" ht="23.25" hidden="1" customHeight="1" x14ac:dyDescent="0.2">
      <c r="A83" s="29">
        <v>2</v>
      </c>
      <c r="B83" s="29">
        <v>3</v>
      </c>
      <c r="C83" s="29">
        <v>2</v>
      </c>
      <c r="D83" s="29">
        <v>1</v>
      </c>
      <c r="E83" s="30" t="s">
        <v>26</v>
      </c>
      <c r="F83" s="31" t="s">
        <v>107</v>
      </c>
      <c r="G83" s="33">
        <v>0</v>
      </c>
      <c r="H83" s="33">
        <f>+'[1]PRESUP. EJEC. 2024'!D101</f>
        <v>0</v>
      </c>
      <c r="I83" s="33">
        <f t="shared" si="6"/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4"/>
      <c r="U83" s="33"/>
      <c r="V83" s="35">
        <f t="shared" si="7"/>
        <v>0</v>
      </c>
      <c r="W83" s="36"/>
    </row>
    <row r="84" spans="1:23" s="37" customFormat="1" ht="23.25" customHeight="1" x14ac:dyDescent="0.2">
      <c r="A84" s="29">
        <v>2</v>
      </c>
      <c r="B84" s="29">
        <v>3</v>
      </c>
      <c r="C84" s="29">
        <v>2</v>
      </c>
      <c r="D84" s="29">
        <v>2</v>
      </c>
      <c r="E84" s="30" t="s">
        <v>26</v>
      </c>
      <c r="F84" s="31" t="s">
        <v>108</v>
      </c>
      <c r="G84" s="33">
        <v>1000000</v>
      </c>
      <c r="H84" s="33">
        <f>+'[1]PRESUP. EJEC. 2024'!D102</f>
        <v>0</v>
      </c>
      <c r="I84" s="33">
        <f t="shared" si="6"/>
        <v>1000000</v>
      </c>
      <c r="J84" s="33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4"/>
      <c r="U84" s="33"/>
      <c r="V84" s="35">
        <f t="shared" si="7"/>
        <v>0</v>
      </c>
      <c r="W84" s="36"/>
    </row>
    <row r="85" spans="1:23" s="37" customFormat="1" ht="23.25" customHeight="1" x14ac:dyDescent="0.2">
      <c r="A85" s="29">
        <v>2</v>
      </c>
      <c r="B85" s="29">
        <v>3</v>
      </c>
      <c r="C85" s="29">
        <v>2</v>
      </c>
      <c r="D85" s="29">
        <v>3</v>
      </c>
      <c r="E85" s="30" t="s">
        <v>26</v>
      </c>
      <c r="F85" s="31" t="s">
        <v>109</v>
      </c>
      <c r="G85" s="33">
        <v>1000000</v>
      </c>
      <c r="H85" s="33">
        <f>+'[1]PRESUP. EJEC. 2024'!D103</f>
        <v>0</v>
      </c>
      <c r="I85" s="33">
        <f t="shared" si="6"/>
        <v>1000000</v>
      </c>
      <c r="J85" s="33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3"/>
      <c r="V85" s="35">
        <f>SUM(J85:U85)</f>
        <v>0</v>
      </c>
      <c r="W85" s="36"/>
    </row>
    <row r="86" spans="1:23" s="37" customFormat="1" ht="23.25" customHeight="1" x14ac:dyDescent="0.2">
      <c r="A86" s="29">
        <v>2</v>
      </c>
      <c r="B86" s="29">
        <v>3</v>
      </c>
      <c r="C86" s="29">
        <v>3</v>
      </c>
      <c r="D86" s="29">
        <v>1</v>
      </c>
      <c r="E86" s="30" t="s">
        <v>26</v>
      </c>
      <c r="F86" s="31" t="s">
        <v>110</v>
      </c>
      <c r="G86" s="33">
        <v>100000</v>
      </c>
      <c r="H86" s="33">
        <f>+'[1]PRESUP. EJEC. 2024'!D106</f>
        <v>0</v>
      </c>
      <c r="I86" s="33">
        <f t="shared" si="6"/>
        <v>100000</v>
      </c>
      <c r="J86" s="33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4"/>
      <c r="U86" s="33"/>
      <c r="V86" s="35">
        <f t="shared" si="7"/>
        <v>0</v>
      </c>
      <c r="W86" s="36"/>
    </row>
    <row r="87" spans="1:23" s="37" customFormat="1" ht="23.25" hidden="1" customHeight="1" x14ac:dyDescent="0.2">
      <c r="A87" s="29">
        <v>2</v>
      </c>
      <c r="B87" s="29">
        <v>3</v>
      </c>
      <c r="C87" s="29">
        <v>3</v>
      </c>
      <c r="D87" s="29">
        <v>2</v>
      </c>
      <c r="E87" s="30" t="s">
        <v>26</v>
      </c>
      <c r="F87" s="31" t="s">
        <v>111</v>
      </c>
      <c r="G87" s="33"/>
      <c r="H87" s="33"/>
      <c r="I87" s="33">
        <f t="shared" si="6"/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3"/>
      <c r="V87" s="35">
        <f t="shared" si="7"/>
        <v>0</v>
      </c>
      <c r="W87" s="36"/>
    </row>
    <row r="88" spans="1:23" s="37" customFormat="1" ht="23.25" hidden="1" customHeight="1" x14ac:dyDescent="0.2">
      <c r="A88" s="29">
        <v>2</v>
      </c>
      <c r="B88" s="29">
        <v>3</v>
      </c>
      <c r="C88" s="29">
        <v>3</v>
      </c>
      <c r="D88" s="29">
        <v>3</v>
      </c>
      <c r="E88" s="30" t="s">
        <v>26</v>
      </c>
      <c r="F88" s="31" t="s">
        <v>112</v>
      </c>
      <c r="G88" s="33">
        <v>0</v>
      </c>
      <c r="H88" s="33">
        <f>+'[1]PRESUP. EJEC. 2024'!D107</f>
        <v>0</v>
      </c>
      <c r="I88" s="33">
        <f t="shared" si="6"/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4"/>
      <c r="U88" s="33"/>
      <c r="V88" s="35">
        <f t="shared" si="7"/>
        <v>0</v>
      </c>
      <c r="W88" s="36"/>
    </row>
    <row r="89" spans="1:23" s="37" customFormat="1" ht="23.25" hidden="1" customHeight="1" x14ac:dyDescent="0.2">
      <c r="A89" s="29">
        <v>2</v>
      </c>
      <c r="B89" s="29">
        <v>3</v>
      </c>
      <c r="C89" s="29">
        <v>3</v>
      </c>
      <c r="D89" s="29">
        <v>4</v>
      </c>
      <c r="E89" s="30" t="s">
        <v>26</v>
      </c>
      <c r="F89" s="31" t="s">
        <v>113</v>
      </c>
      <c r="G89" s="33">
        <v>0</v>
      </c>
      <c r="H89" s="33">
        <f>+'[1]PRESUP. EJEC. 2024'!D108</f>
        <v>0</v>
      </c>
      <c r="I89" s="33">
        <f t="shared" si="6"/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4"/>
      <c r="U89" s="33"/>
      <c r="V89" s="35">
        <f t="shared" si="7"/>
        <v>0</v>
      </c>
      <c r="W89" s="36"/>
    </row>
    <row r="90" spans="1:23" s="37" customFormat="1" ht="23.25" hidden="1" customHeight="1" x14ac:dyDescent="0.2">
      <c r="A90" s="29">
        <v>2</v>
      </c>
      <c r="B90" s="29">
        <v>3</v>
      </c>
      <c r="C90" s="29">
        <v>4</v>
      </c>
      <c r="D90" s="29">
        <v>1</v>
      </c>
      <c r="E90" s="30" t="s">
        <v>26</v>
      </c>
      <c r="F90" s="31" t="s">
        <v>114</v>
      </c>
      <c r="G90" s="33"/>
      <c r="H90" s="33"/>
      <c r="I90" s="33">
        <f t="shared" si="6"/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4"/>
      <c r="U90" s="33"/>
      <c r="V90" s="35">
        <f t="shared" si="7"/>
        <v>0</v>
      </c>
      <c r="W90" s="36"/>
    </row>
    <row r="91" spans="1:23" s="37" customFormat="1" ht="23.25" hidden="1" customHeight="1" x14ac:dyDescent="0.2">
      <c r="A91" s="29">
        <v>2</v>
      </c>
      <c r="B91" s="29">
        <v>3</v>
      </c>
      <c r="C91" s="29">
        <v>5</v>
      </c>
      <c r="D91" s="29">
        <v>1</v>
      </c>
      <c r="E91" s="30" t="s">
        <v>26</v>
      </c>
      <c r="F91" s="31" t="s">
        <v>115</v>
      </c>
      <c r="G91" s="33"/>
      <c r="H91" s="33"/>
      <c r="I91" s="33">
        <f t="shared" si="6"/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4"/>
      <c r="U91" s="33"/>
      <c r="V91" s="35">
        <f t="shared" si="7"/>
        <v>0</v>
      </c>
      <c r="W91" s="36"/>
    </row>
    <row r="92" spans="1:23" s="37" customFormat="1" ht="23.25" customHeight="1" x14ac:dyDescent="0.2">
      <c r="A92" s="29">
        <v>2</v>
      </c>
      <c r="B92" s="29">
        <v>3</v>
      </c>
      <c r="C92" s="29">
        <v>5</v>
      </c>
      <c r="D92" s="29">
        <v>3</v>
      </c>
      <c r="E92" s="30" t="s">
        <v>26</v>
      </c>
      <c r="F92" s="31" t="s">
        <v>116</v>
      </c>
      <c r="G92" s="33">
        <v>4000000</v>
      </c>
      <c r="H92" s="33">
        <f>+'[1]PRESUP. EJEC. 2024'!D110</f>
        <v>0</v>
      </c>
      <c r="I92" s="33">
        <f t="shared" si="6"/>
        <v>4000000</v>
      </c>
      <c r="J92" s="33">
        <v>0</v>
      </c>
      <c r="K92" s="33"/>
      <c r="L92" s="33"/>
      <c r="M92" s="33"/>
      <c r="N92" s="33"/>
      <c r="O92" s="33"/>
      <c r="P92" s="33"/>
      <c r="Q92" s="33"/>
      <c r="R92" s="33"/>
      <c r="S92" s="33"/>
      <c r="T92" s="34"/>
      <c r="U92" s="33"/>
      <c r="V92" s="35">
        <f t="shared" si="7"/>
        <v>0</v>
      </c>
      <c r="W92" s="36"/>
    </row>
    <row r="93" spans="1:23" s="37" customFormat="1" ht="23.25" customHeight="1" x14ac:dyDescent="0.2">
      <c r="A93" s="29">
        <v>2</v>
      </c>
      <c r="B93" s="29">
        <v>3</v>
      </c>
      <c r="C93" s="29">
        <v>5</v>
      </c>
      <c r="D93" s="29">
        <v>5</v>
      </c>
      <c r="E93" s="30" t="s">
        <v>26</v>
      </c>
      <c r="F93" s="31" t="s">
        <v>117</v>
      </c>
      <c r="G93" s="33">
        <v>1500000</v>
      </c>
      <c r="H93" s="33">
        <f>+'[1]PRESUP. EJEC. 2024'!D111</f>
        <v>0</v>
      </c>
      <c r="I93" s="33">
        <f t="shared" si="6"/>
        <v>1500000</v>
      </c>
      <c r="J93" s="33">
        <v>0</v>
      </c>
      <c r="K93" s="33"/>
      <c r="L93" s="33"/>
      <c r="M93" s="33"/>
      <c r="N93" s="33"/>
      <c r="O93" s="33"/>
      <c r="P93" s="33"/>
      <c r="Q93" s="33"/>
      <c r="R93" s="33"/>
      <c r="S93" s="33"/>
      <c r="T93" s="34"/>
      <c r="U93" s="33"/>
      <c r="V93" s="35">
        <f>SUM(J93:U93)</f>
        <v>0</v>
      </c>
      <c r="W93" s="36"/>
    </row>
    <row r="94" spans="1:23" s="37" customFormat="1" ht="23.25" hidden="1" customHeight="1" x14ac:dyDescent="0.2">
      <c r="A94" s="29">
        <v>2</v>
      </c>
      <c r="B94" s="29">
        <v>3</v>
      </c>
      <c r="C94" s="29">
        <v>6</v>
      </c>
      <c r="D94" s="29">
        <v>1</v>
      </c>
      <c r="E94" s="30" t="s">
        <v>26</v>
      </c>
      <c r="F94" s="31" t="s">
        <v>118</v>
      </c>
      <c r="G94" s="33">
        <v>0</v>
      </c>
      <c r="H94" s="33">
        <f>+'[1]PRESUP. EJEC. 2024'!D113</f>
        <v>0</v>
      </c>
      <c r="I94" s="33">
        <f t="shared" si="6"/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3"/>
      <c r="V94" s="35">
        <f t="shared" si="7"/>
        <v>0</v>
      </c>
      <c r="W94" s="36"/>
    </row>
    <row r="95" spans="1:23" s="37" customFormat="1" ht="23.25" hidden="1" customHeight="1" x14ac:dyDescent="0.2">
      <c r="A95" s="29">
        <v>2</v>
      </c>
      <c r="B95" s="29">
        <v>3</v>
      </c>
      <c r="C95" s="29">
        <v>6</v>
      </c>
      <c r="D95" s="29">
        <v>3</v>
      </c>
      <c r="E95" s="30" t="s">
        <v>36</v>
      </c>
      <c r="F95" s="31" t="s">
        <v>119</v>
      </c>
      <c r="G95" s="33">
        <v>0</v>
      </c>
      <c r="H95" s="33">
        <f>+'[1]PRESUP. EJEC. 2024'!D115</f>
        <v>0</v>
      </c>
      <c r="I95" s="33">
        <f t="shared" si="6"/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4"/>
      <c r="U95" s="33"/>
      <c r="V95" s="35">
        <f t="shared" si="7"/>
        <v>0</v>
      </c>
      <c r="W95" s="36"/>
    </row>
    <row r="96" spans="1:23" s="37" customFormat="1" ht="23.25" customHeight="1" x14ac:dyDescent="0.2">
      <c r="A96" s="29">
        <v>2</v>
      </c>
      <c r="B96" s="29">
        <v>3</v>
      </c>
      <c r="C96" s="29">
        <v>6</v>
      </c>
      <c r="D96" s="29">
        <v>3</v>
      </c>
      <c r="E96" s="30" t="s">
        <v>50</v>
      </c>
      <c r="F96" s="31" t="s">
        <v>120</v>
      </c>
      <c r="G96" s="33">
        <v>200000</v>
      </c>
      <c r="H96" s="33">
        <f>+'[1]PRESUP. EJEC. 2024'!D116</f>
        <v>1000000</v>
      </c>
      <c r="I96" s="33">
        <f t="shared" si="6"/>
        <v>1200000</v>
      </c>
      <c r="J96" s="33">
        <v>173750.28</v>
      </c>
      <c r="K96" s="33"/>
      <c r="L96" s="33"/>
      <c r="M96" s="33"/>
      <c r="N96" s="33"/>
      <c r="O96" s="33"/>
      <c r="P96" s="33"/>
      <c r="Q96" s="33"/>
      <c r="R96" s="33"/>
      <c r="S96" s="33"/>
      <c r="T96" s="34"/>
      <c r="U96" s="33"/>
      <c r="V96" s="35">
        <f t="shared" si="7"/>
        <v>173750.28</v>
      </c>
      <c r="W96" s="36"/>
    </row>
    <row r="97" spans="1:23" s="37" customFormat="1" ht="23.25" hidden="1" customHeight="1" x14ac:dyDescent="0.2">
      <c r="A97" s="29">
        <v>2</v>
      </c>
      <c r="B97" s="29">
        <v>3</v>
      </c>
      <c r="C97" s="29">
        <v>6</v>
      </c>
      <c r="D97" s="29">
        <v>4</v>
      </c>
      <c r="E97" s="30" t="s">
        <v>28</v>
      </c>
      <c r="F97" s="31" t="s">
        <v>121</v>
      </c>
      <c r="G97" s="33">
        <v>0</v>
      </c>
      <c r="H97" s="33">
        <f>+'[1]PRESUP. EJEC. 2024'!D118</f>
        <v>0</v>
      </c>
      <c r="I97" s="33">
        <f t="shared" si="6"/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3"/>
      <c r="V97" s="35">
        <f t="shared" si="7"/>
        <v>0</v>
      </c>
      <c r="W97" s="36"/>
    </row>
    <row r="98" spans="1:23" s="37" customFormat="1" ht="23.25" customHeight="1" x14ac:dyDescent="0.2">
      <c r="A98" s="29">
        <v>2</v>
      </c>
      <c r="B98" s="29">
        <v>3</v>
      </c>
      <c r="C98" s="29">
        <v>7</v>
      </c>
      <c r="D98" s="29">
        <v>1</v>
      </c>
      <c r="E98" s="30" t="s">
        <v>26</v>
      </c>
      <c r="F98" s="31" t="s">
        <v>122</v>
      </c>
      <c r="G98" s="33">
        <v>8000000</v>
      </c>
      <c r="H98" s="33">
        <f>+'[1]PRESUP. EJEC. 2024'!D120</f>
        <v>0</v>
      </c>
      <c r="I98" s="33">
        <f t="shared" si="6"/>
        <v>8000000</v>
      </c>
      <c r="J98" s="33">
        <v>208876.07</v>
      </c>
      <c r="K98" s="33"/>
      <c r="L98" s="33"/>
      <c r="M98" s="33"/>
      <c r="N98" s="33"/>
      <c r="O98" s="33"/>
      <c r="P98" s="33"/>
      <c r="Q98" s="33"/>
      <c r="R98" s="33"/>
      <c r="S98" s="33"/>
      <c r="T98" s="34"/>
      <c r="U98" s="33"/>
      <c r="V98" s="35">
        <f t="shared" si="7"/>
        <v>208876.07</v>
      </c>
      <c r="W98" s="36"/>
    </row>
    <row r="99" spans="1:23" s="37" customFormat="1" ht="23.25" customHeight="1" x14ac:dyDescent="0.2">
      <c r="A99" s="29">
        <v>2</v>
      </c>
      <c r="B99" s="29">
        <v>3</v>
      </c>
      <c r="C99" s="29">
        <v>7</v>
      </c>
      <c r="D99" s="29">
        <v>1</v>
      </c>
      <c r="E99" s="30" t="s">
        <v>40</v>
      </c>
      <c r="F99" s="31" t="s">
        <v>123</v>
      </c>
      <c r="G99" s="33">
        <f>4000000</f>
        <v>4000000</v>
      </c>
      <c r="H99" s="33">
        <f>+'[1]PRESUP. EJEC. 2024'!D121</f>
        <v>0</v>
      </c>
      <c r="I99" s="33">
        <f t="shared" si="6"/>
        <v>4000000</v>
      </c>
      <c r="J99" s="33">
        <v>0</v>
      </c>
      <c r="K99" s="33"/>
      <c r="L99" s="33"/>
      <c r="M99" s="33"/>
      <c r="N99" s="33"/>
      <c r="O99" s="33"/>
      <c r="P99" s="33"/>
      <c r="Q99" s="33"/>
      <c r="R99" s="33"/>
      <c r="S99" s="33"/>
      <c r="T99" s="34"/>
      <c r="U99" s="33"/>
      <c r="V99" s="35">
        <f t="shared" si="7"/>
        <v>0</v>
      </c>
      <c r="W99" s="36"/>
    </row>
    <row r="100" spans="1:23" s="37" customFormat="1" ht="23.25" customHeight="1" x14ac:dyDescent="0.2">
      <c r="A100" s="29">
        <v>2</v>
      </c>
      <c r="B100" s="29">
        <v>3</v>
      </c>
      <c r="C100" s="29">
        <v>7</v>
      </c>
      <c r="D100" s="29">
        <v>1</v>
      </c>
      <c r="E100" s="30" t="s">
        <v>50</v>
      </c>
      <c r="F100" s="31" t="s">
        <v>124</v>
      </c>
      <c r="G100" s="33">
        <v>50000</v>
      </c>
      <c r="H100" s="33">
        <v>0</v>
      </c>
      <c r="I100" s="33">
        <f t="shared" si="6"/>
        <v>50000</v>
      </c>
      <c r="J100" s="33">
        <v>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4"/>
      <c r="U100" s="33"/>
      <c r="V100" s="35">
        <f t="shared" si="7"/>
        <v>0</v>
      </c>
      <c r="W100" s="36"/>
    </row>
    <row r="101" spans="1:23" s="37" customFormat="1" ht="23.25" hidden="1" customHeight="1" x14ac:dyDescent="0.2">
      <c r="A101" s="29">
        <v>2</v>
      </c>
      <c r="B101" s="29">
        <v>3</v>
      </c>
      <c r="C101" s="29">
        <v>7</v>
      </c>
      <c r="D101" s="29">
        <v>1</v>
      </c>
      <c r="E101" s="30" t="s">
        <v>28</v>
      </c>
      <c r="F101" s="31" t="s">
        <v>125</v>
      </c>
      <c r="G101" s="33">
        <v>0</v>
      </c>
      <c r="H101" s="33">
        <v>0</v>
      </c>
      <c r="I101" s="33">
        <f t="shared" si="6"/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4"/>
      <c r="U101" s="33"/>
      <c r="V101" s="35">
        <f t="shared" si="7"/>
        <v>0</v>
      </c>
      <c r="W101" s="36"/>
    </row>
    <row r="102" spans="1:23" s="37" customFormat="1" ht="23.25" customHeight="1" x14ac:dyDescent="0.2">
      <c r="A102" s="29">
        <v>2</v>
      </c>
      <c r="B102" s="29">
        <v>3</v>
      </c>
      <c r="C102" s="29">
        <v>7</v>
      </c>
      <c r="D102" s="29">
        <v>1</v>
      </c>
      <c r="E102" s="30" t="s">
        <v>30</v>
      </c>
      <c r="F102" s="31" t="s">
        <v>126</v>
      </c>
      <c r="G102" s="33">
        <v>300000</v>
      </c>
      <c r="H102" s="33">
        <v>0</v>
      </c>
      <c r="I102" s="33">
        <f t="shared" si="6"/>
        <v>300000</v>
      </c>
      <c r="J102" s="33">
        <v>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4"/>
      <c r="U102" s="33"/>
      <c r="V102" s="35">
        <f t="shared" si="7"/>
        <v>0</v>
      </c>
      <c r="W102" s="36"/>
    </row>
    <row r="103" spans="1:23" s="37" customFormat="1" ht="23.25" hidden="1" customHeight="1" x14ac:dyDescent="0.2">
      <c r="A103" s="29">
        <v>2</v>
      </c>
      <c r="B103" s="29">
        <v>3</v>
      </c>
      <c r="C103" s="29">
        <v>7</v>
      </c>
      <c r="D103" s="29">
        <v>2</v>
      </c>
      <c r="E103" s="30" t="s">
        <v>26</v>
      </c>
      <c r="F103" s="31" t="s">
        <v>127</v>
      </c>
      <c r="G103" s="33"/>
      <c r="H103" s="33">
        <v>0</v>
      </c>
      <c r="I103" s="33">
        <f t="shared" si="6"/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4"/>
      <c r="U103" s="33"/>
      <c r="V103" s="35">
        <f t="shared" si="7"/>
        <v>0</v>
      </c>
      <c r="W103" s="36"/>
    </row>
    <row r="104" spans="1:23" s="37" customFormat="1" ht="23.25" customHeight="1" x14ac:dyDescent="0.2">
      <c r="A104" s="29">
        <v>2</v>
      </c>
      <c r="B104" s="29">
        <v>3</v>
      </c>
      <c r="C104" s="29">
        <v>7</v>
      </c>
      <c r="D104" s="29">
        <v>2</v>
      </c>
      <c r="E104" s="30" t="s">
        <v>28</v>
      </c>
      <c r="F104" s="31" t="s">
        <v>128</v>
      </c>
      <c r="G104" s="33">
        <v>25000</v>
      </c>
      <c r="H104" s="33">
        <v>0</v>
      </c>
      <c r="I104" s="33">
        <f t="shared" si="6"/>
        <v>25000</v>
      </c>
      <c r="J104" s="33">
        <v>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4"/>
      <c r="U104" s="33"/>
      <c r="V104" s="35">
        <f>SUM(J104:U104)</f>
        <v>0</v>
      </c>
      <c r="W104" s="36"/>
    </row>
    <row r="105" spans="1:23" s="37" customFormat="1" ht="23.25" customHeight="1" x14ac:dyDescent="0.2">
      <c r="A105" s="29">
        <v>2</v>
      </c>
      <c r="B105" s="29">
        <v>3</v>
      </c>
      <c r="C105" s="29">
        <v>7</v>
      </c>
      <c r="D105" s="29">
        <v>2</v>
      </c>
      <c r="E105" s="30" t="s">
        <v>30</v>
      </c>
      <c r="F105" s="47" t="s">
        <v>129</v>
      </c>
      <c r="G105" s="48">
        <v>25000</v>
      </c>
      <c r="H105" s="48">
        <v>0</v>
      </c>
      <c r="I105" s="33">
        <f t="shared" si="6"/>
        <v>25000</v>
      </c>
      <c r="J105" s="33">
        <v>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4"/>
      <c r="U105" s="33"/>
      <c r="V105" s="35">
        <f t="shared" si="7"/>
        <v>0</v>
      </c>
      <c r="W105" s="36"/>
    </row>
    <row r="106" spans="1:23" s="37" customFormat="1" ht="23.25" customHeight="1" x14ac:dyDescent="0.2">
      <c r="A106" s="29">
        <v>2</v>
      </c>
      <c r="B106" s="29">
        <v>3</v>
      </c>
      <c r="C106" s="29">
        <v>9</v>
      </c>
      <c r="D106" s="29">
        <v>1</v>
      </c>
      <c r="E106" s="30" t="s">
        <v>26</v>
      </c>
      <c r="F106" s="31" t="s">
        <v>130</v>
      </c>
      <c r="G106" s="33">
        <v>1025000</v>
      </c>
      <c r="H106" s="33">
        <v>0</v>
      </c>
      <c r="I106" s="33">
        <f t="shared" si="6"/>
        <v>1025000</v>
      </c>
      <c r="J106" s="33">
        <v>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4"/>
      <c r="U106" s="33"/>
      <c r="V106" s="35">
        <f t="shared" si="7"/>
        <v>0</v>
      </c>
      <c r="W106" s="36"/>
    </row>
    <row r="107" spans="1:23" s="37" customFormat="1" ht="23.25" customHeight="1" x14ac:dyDescent="0.2">
      <c r="A107" s="29">
        <v>2</v>
      </c>
      <c r="B107" s="29">
        <v>3</v>
      </c>
      <c r="C107" s="29">
        <v>9</v>
      </c>
      <c r="D107" s="29">
        <v>2</v>
      </c>
      <c r="E107" s="30" t="s">
        <v>26</v>
      </c>
      <c r="F107" s="31" t="s">
        <v>131</v>
      </c>
      <c r="G107" s="33">
        <v>2000000</v>
      </c>
      <c r="H107" s="33">
        <f>+'[1]PRESUP. EJEC. 2024'!D131</f>
        <v>0</v>
      </c>
      <c r="I107" s="33">
        <f t="shared" si="6"/>
        <v>2000000</v>
      </c>
      <c r="J107" s="33">
        <v>313372.59999999998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4"/>
      <c r="U107" s="33"/>
      <c r="V107" s="35">
        <f>SUM(J107:U107)</f>
        <v>313372.59999999998</v>
      </c>
      <c r="W107" s="36"/>
    </row>
    <row r="108" spans="1:23" s="37" customFormat="1" ht="23.25" hidden="1" customHeight="1" x14ac:dyDescent="0.2">
      <c r="A108" s="29">
        <v>2</v>
      </c>
      <c r="B108" s="29">
        <v>3</v>
      </c>
      <c r="C108" s="29">
        <v>9</v>
      </c>
      <c r="D108" s="29">
        <v>5</v>
      </c>
      <c r="E108" s="30" t="s">
        <v>26</v>
      </c>
      <c r="F108" s="31" t="s">
        <v>132</v>
      </c>
      <c r="G108" s="33">
        <v>0</v>
      </c>
      <c r="H108" s="33">
        <v>0</v>
      </c>
      <c r="I108" s="33">
        <f t="shared" si="6"/>
        <v>0</v>
      </c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4"/>
      <c r="U108" s="33"/>
      <c r="V108" s="35">
        <f t="shared" si="7"/>
        <v>0</v>
      </c>
      <c r="W108" s="36"/>
    </row>
    <row r="109" spans="1:23" s="37" customFormat="1" ht="23.25" customHeight="1" x14ac:dyDescent="0.2">
      <c r="A109" s="29">
        <v>2</v>
      </c>
      <c r="B109" s="29">
        <v>3</v>
      </c>
      <c r="C109" s="29">
        <v>9</v>
      </c>
      <c r="D109" s="29">
        <v>6</v>
      </c>
      <c r="E109" s="30" t="s">
        <v>26</v>
      </c>
      <c r="F109" s="31" t="s">
        <v>133</v>
      </c>
      <c r="G109" s="33">
        <v>200000</v>
      </c>
      <c r="H109" s="33">
        <f>+'[1]PRESUP. EJEC. 2024'!D133</f>
        <v>800000</v>
      </c>
      <c r="I109" s="33">
        <f t="shared" si="6"/>
        <v>1000000</v>
      </c>
      <c r="J109" s="33">
        <v>301962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4"/>
      <c r="U109" s="33"/>
      <c r="V109" s="35">
        <f t="shared" si="7"/>
        <v>301962</v>
      </c>
      <c r="W109" s="36"/>
    </row>
    <row r="110" spans="1:23" s="37" customFormat="1" ht="23.25" hidden="1" customHeight="1" x14ac:dyDescent="0.2">
      <c r="A110" s="29">
        <v>2</v>
      </c>
      <c r="B110" s="29">
        <v>3</v>
      </c>
      <c r="C110" s="29">
        <v>9</v>
      </c>
      <c r="D110" s="29">
        <v>8</v>
      </c>
      <c r="E110" s="30" t="s">
        <v>26</v>
      </c>
      <c r="F110" s="31" t="s">
        <v>134</v>
      </c>
      <c r="G110" s="33">
        <v>0</v>
      </c>
      <c r="H110" s="33">
        <f>+'[1]PRESUP. EJEC. 2024'!D135</f>
        <v>0</v>
      </c>
      <c r="I110" s="33">
        <f t="shared" si="6"/>
        <v>0</v>
      </c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4"/>
      <c r="U110" s="33"/>
      <c r="V110" s="35">
        <f t="shared" si="7"/>
        <v>0</v>
      </c>
      <c r="W110" s="36"/>
    </row>
    <row r="111" spans="1:23" s="37" customFormat="1" ht="23.25" customHeight="1" x14ac:dyDescent="0.2">
      <c r="A111" s="29">
        <v>2</v>
      </c>
      <c r="B111" s="29">
        <v>3</v>
      </c>
      <c r="C111" s="29">
        <v>9</v>
      </c>
      <c r="D111" s="29">
        <v>9</v>
      </c>
      <c r="E111" s="30" t="s">
        <v>26</v>
      </c>
      <c r="F111" s="31" t="s">
        <v>135</v>
      </c>
      <c r="G111" s="33">
        <v>400000</v>
      </c>
      <c r="H111" s="33">
        <f>+'[1]PRESUP. EJEC. 2024'!D136</f>
        <v>0</v>
      </c>
      <c r="I111" s="33">
        <f t="shared" si="6"/>
        <v>400000</v>
      </c>
      <c r="J111" s="33">
        <v>40817.03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4"/>
      <c r="U111" s="33"/>
      <c r="V111" s="35">
        <f t="shared" si="7"/>
        <v>40817.03</v>
      </c>
      <c r="W111" s="36"/>
    </row>
    <row r="112" spans="1:23" s="37" customFormat="1" ht="13.5" customHeight="1" x14ac:dyDescent="0.2">
      <c r="A112" s="29"/>
      <c r="B112" s="29"/>
      <c r="C112" s="29"/>
      <c r="D112" s="29"/>
      <c r="E112" s="30"/>
      <c r="F112" s="31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4"/>
      <c r="U112" s="33"/>
      <c r="V112" s="35"/>
      <c r="W112" s="36"/>
    </row>
    <row r="113" spans="1:23" s="37" customFormat="1" ht="23.25" customHeight="1" x14ac:dyDescent="0.2">
      <c r="A113" s="31"/>
      <c r="B113" s="31"/>
      <c r="C113" s="31"/>
      <c r="D113" s="31"/>
      <c r="E113" s="30"/>
      <c r="F113" s="6" t="s">
        <v>136</v>
      </c>
      <c r="G113" s="24">
        <f t="shared" ref="G113:V113" si="8">SUM(G114:G129)</f>
        <v>404500000</v>
      </c>
      <c r="H113" s="24">
        <f>SUM(H114:H123)</f>
        <v>0</v>
      </c>
      <c r="I113" s="24">
        <f>SUM(I114:I129)</f>
        <v>404500000</v>
      </c>
      <c r="J113" s="24">
        <f t="shared" si="8"/>
        <v>183612366.59999999</v>
      </c>
      <c r="K113" s="24">
        <f t="shared" si="8"/>
        <v>0</v>
      </c>
      <c r="L113" s="24">
        <f t="shared" si="8"/>
        <v>0</v>
      </c>
      <c r="M113" s="24">
        <f t="shared" si="8"/>
        <v>0</v>
      </c>
      <c r="N113" s="24">
        <f t="shared" si="8"/>
        <v>0</v>
      </c>
      <c r="O113" s="24">
        <f t="shared" si="8"/>
        <v>0</v>
      </c>
      <c r="P113" s="24">
        <f t="shared" si="8"/>
        <v>0</v>
      </c>
      <c r="Q113" s="24">
        <f t="shared" si="8"/>
        <v>0</v>
      </c>
      <c r="R113" s="24">
        <f t="shared" si="8"/>
        <v>0</v>
      </c>
      <c r="S113" s="24">
        <f t="shared" si="8"/>
        <v>0</v>
      </c>
      <c r="T113" s="24">
        <f t="shared" si="8"/>
        <v>0</v>
      </c>
      <c r="U113" s="24">
        <f t="shared" si="8"/>
        <v>0</v>
      </c>
      <c r="V113" s="24">
        <f t="shared" si="8"/>
        <v>183612366.59999999</v>
      </c>
      <c r="W113" s="36"/>
    </row>
    <row r="114" spans="1:23" s="37" customFormat="1" ht="23.25" hidden="1" customHeight="1" x14ac:dyDescent="0.2">
      <c r="A114" s="29">
        <v>2</v>
      </c>
      <c r="B114" s="29">
        <v>4</v>
      </c>
      <c r="C114" s="29">
        <v>1</v>
      </c>
      <c r="D114" s="29">
        <v>1</v>
      </c>
      <c r="E114" s="30" t="s">
        <v>26</v>
      </c>
      <c r="F114" s="31" t="s">
        <v>137</v>
      </c>
      <c r="G114" s="33"/>
      <c r="H114" s="33"/>
      <c r="I114" s="33"/>
      <c r="J114" s="33">
        <v>0</v>
      </c>
      <c r="K114" s="33">
        <v>0</v>
      </c>
      <c r="L114" s="33">
        <v>0</v>
      </c>
      <c r="M114" s="33"/>
      <c r="N114" s="33"/>
      <c r="O114" s="33"/>
      <c r="P114" s="33"/>
      <c r="Q114" s="33">
        <v>0</v>
      </c>
      <c r="R114" s="33">
        <v>0</v>
      </c>
      <c r="S114" s="33"/>
      <c r="T114" s="33"/>
      <c r="U114" s="33"/>
      <c r="V114" s="35">
        <f t="shared" si="7"/>
        <v>0</v>
      </c>
      <c r="W114" s="36"/>
    </row>
    <row r="115" spans="1:23" s="37" customFormat="1" ht="23.25" customHeight="1" x14ac:dyDescent="0.2">
      <c r="A115" s="29">
        <v>2</v>
      </c>
      <c r="B115" s="29">
        <v>4</v>
      </c>
      <c r="C115" s="29">
        <v>1</v>
      </c>
      <c r="D115" s="29">
        <v>2</v>
      </c>
      <c r="E115" s="30" t="s">
        <v>26</v>
      </c>
      <c r="F115" s="31" t="s">
        <v>138</v>
      </c>
      <c r="G115" s="33">
        <v>500000</v>
      </c>
      <c r="H115" s="33">
        <v>0</v>
      </c>
      <c r="I115" s="33">
        <f t="shared" ref="I115:I123" si="9">+G115+H115</f>
        <v>500000</v>
      </c>
      <c r="J115" s="33">
        <v>159760.6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4"/>
      <c r="U115" s="33"/>
      <c r="V115" s="35">
        <f t="shared" si="7"/>
        <v>159760.6</v>
      </c>
      <c r="W115" s="36"/>
    </row>
    <row r="116" spans="1:23" s="37" customFormat="1" ht="23.25" customHeight="1" x14ac:dyDescent="0.2">
      <c r="A116" s="29">
        <v>2</v>
      </c>
      <c r="B116" s="29">
        <v>4</v>
      </c>
      <c r="C116" s="29">
        <v>1</v>
      </c>
      <c r="D116" s="29">
        <v>2</v>
      </c>
      <c r="E116" s="30" t="s">
        <v>40</v>
      </c>
      <c r="F116" s="31" t="s">
        <v>139</v>
      </c>
      <c r="G116" s="33">
        <v>5000000</v>
      </c>
      <c r="H116" s="33">
        <f>+'[1]PRESUP. EJEC. 2024'!D141</f>
        <v>0</v>
      </c>
      <c r="I116" s="33">
        <f t="shared" si="9"/>
        <v>5000000</v>
      </c>
      <c r="J116" s="33">
        <v>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4"/>
      <c r="U116" s="33"/>
      <c r="V116" s="35">
        <f t="shared" si="7"/>
        <v>0</v>
      </c>
      <c r="W116" s="36"/>
    </row>
    <row r="117" spans="1:23" s="37" customFormat="1" ht="23.25" hidden="1" customHeight="1" x14ac:dyDescent="0.2">
      <c r="A117" s="29">
        <v>2</v>
      </c>
      <c r="B117" s="29">
        <v>4</v>
      </c>
      <c r="C117" s="29">
        <v>1</v>
      </c>
      <c r="D117" s="29">
        <v>3</v>
      </c>
      <c r="E117" s="30" t="s">
        <v>26</v>
      </c>
      <c r="F117" s="31" t="s">
        <v>140</v>
      </c>
      <c r="G117" s="33">
        <v>0</v>
      </c>
      <c r="H117" s="33">
        <f>+'[1]PRESUP. EJEC. 2024'!D142</f>
        <v>0</v>
      </c>
      <c r="I117" s="33">
        <f t="shared" si="9"/>
        <v>0</v>
      </c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4"/>
      <c r="U117" s="33"/>
      <c r="V117" s="35">
        <f t="shared" si="7"/>
        <v>0</v>
      </c>
      <c r="W117" s="36"/>
    </row>
    <row r="118" spans="1:23" s="37" customFormat="1" ht="23.25" customHeight="1" x14ac:dyDescent="0.2">
      <c r="A118" s="29">
        <v>2</v>
      </c>
      <c r="B118" s="29">
        <v>4</v>
      </c>
      <c r="C118" s="29">
        <v>1</v>
      </c>
      <c r="D118" s="29">
        <v>4</v>
      </c>
      <c r="E118" s="30" t="s">
        <v>26</v>
      </c>
      <c r="F118" s="31" t="s">
        <v>141</v>
      </c>
      <c r="G118" s="33">
        <v>3000000</v>
      </c>
      <c r="H118" s="33">
        <f>+'[1]PRESUP. EJEC. 2024'!D144</f>
        <v>0</v>
      </c>
      <c r="I118" s="33">
        <f t="shared" si="9"/>
        <v>3000000</v>
      </c>
      <c r="J118" s="33">
        <v>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4"/>
      <c r="U118" s="33"/>
      <c r="V118" s="35">
        <f t="shared" si="7"/>
        <v>0</v>
      </c>
      <c r="W118" s="36"/>
    </row>
    <row r="119" spans="1:23" s="37" customFormat="1" ht="23.25" customHeight="1" x14ac:dyDescent="0.2">
      <c r="A119" s="29">
        <v>2</v>
      </c>
      <c r="B119" s="29">
        <v>4</v>
      </c>
      <c r="C119" s="29">
        <v>1</v>
      </c>
      <c r="D119" s="29">
        <v>4</v>
      </c>
      <c r="E119" s="30" t="s">
        <v>40</v>
      </c>
      <c r="F119" s="31" t="s">
        <v>142</v>
      </c>
      <c r="G119" s="33">
        <v>3000000</v>
      </c>
      <c r="H119" s="33">
        <f>+'[1]PRESUP. EJEC. 2024'!D145</f>
        <v>0</v>
      </c>
      <c r="I119" s="33">
        <f t="shared" si="9"/>
        <v>3000000</v>
      </c>
      <c r="J119" s="33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4"/>
      <c r="U119" s="33"/>
      <c r="V119" s="35">
        <f t="shared" si="7"/>
        <v>0</v>
      </c>
      <c r="W119" s="36"/>
    </row>
    <row r="120" spans="1:23" s="37" customFormat="1" ht="23.25" hidden="1" customHeight="1" x14ac:dyDescent="0.2">
      <c r="A120" s="29">
        <v>2</v>
      </c>
      <c r="B120" s="29">
        <v>4</v>
      </c>
      <c r="C120" s="29">
        <v>1</v>
      </c>
      <c r="D120" s="29">
        <v>5</v>
      </c>
      <c r="E120" s="30" t="s">
        <v>26</v>
      </c>
      <c r="F120" s="31" t="s">
        <v>143</v>
      </c>
      <c r="G120" s="33"/>
      <c r="H120" s="33"/>
      <c r="I120" s="33">
        <f t="shared" si="9"/>
        <v>0</v>
      </c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4"/>
      <c r="U120" s="33"/>
      <c r="V120" s="35">
        <f t="shared" si="7"/>
        <v>0</v>
      </c>
      <c r="W120" s="36"/>
    </row>
    <row r="121" spans="1:23" s="37" customFormat="1" ht="23.25" customHeight="1" x14ac:dyDescent="0.2">
      <c r="A121" s="29">
        <v>2</v>
      </c>
      <c r="B121" s="29">
        <v>4</v>
      </c>
      <c r="C121" s="29">
        <v>1</v>
      </c>
      <c r="D121" s="29">
        <v>6</v>
      </c>
      <c r="E121" s="30" t="s">
        <v>26</v>
      </c>
      <c r="F121" s="31" t="s">
        <v>144</v>
      </c>
      <c r="G121" s="33">
        <f>325000000</f>
        <v>325000000</v>
      </c>
      <c r="H121" s="32">
        <f>+'[1]PRESUP. EJEC. 2024'!D147</f>
        <v>0</v>
      </c>
      <c r="I121" s="33">
        <f t="shared" si="9"/>
        <v>325000000</v>
      </c>
      <c r="J121" s="33">
        <v>182352606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4"/>
      <c r="U121" s="33"/>
      <c r="V121" s="35">
        <f t="shared" si="7"/>
        <v>182352606</v>
      </c>
      <c r="W121" s="36"/>
    </row>
    <row r="122" spans="1:23" s="37" customFormat="1" ht="23.25" customHeight="1" x14ac:dyDescent="0.2">
      <c r="A122" s="29">
        <v>2</v>
      </c>
      <c r="B122" s="29">
        <v>4</v>
      </c>
      <c r="C122" s="29">
        <v>3</v>
      </c>
      <c r="D122" s="29">
        <v>1</v>
      </c>
      <c r="E122" s="30" t="s">
        <v>26</v>
      </c>
      <c r="F122" s="31" t="s">
        <v>145</v>
      </c>
      <c r="G122" s="33">
        <v>50000000</v>
      </c>
      <c r="H122" s="32">
        <f>+'[1]PRESUP. EJEC. 2024'!D148</f>
        <v>0</v>
      </c>
      <c r="I122" s="33">
        <f t="shared" si="9"/>
        <v>50000000</v>
      </c>
      <c r="J122" s="33">
        <v>1100000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4"/>
      <c r="U122" s="33"/>
      <c r="V122" s="35">
        <f t="shared" si="7"/>
        <v>1100000</v>
      </c>
      <c r="W122" s="36"/>
    </row>
    <row r="123" spans="1:23" s="37" customFormat="1" ht="23.25" customHeight="1" x14ac:dyDescent="0.2">
      <c r="A123" s="29">
        <v>2</v>
      </c>
      <c r="B123" s="29">
        <v>4</v>
      </c>
      <c r="C123" s="29">
        <v>3</v>
      </c>
      <c r="D123" s="29">
        <v>1</v>
      </c>
      <c r="E123" s="30" t="s">
        <v>40</v>
      </c>
      <c r="F123" s="31" t="s">
        <v>146</v>
      </c>
      <c r="G123" s="33">
        <v>18000000</v>
      </c>
      <c r="H123" s="32">
        <f>+'[1]PRESUP. EJEC. 2024'!D149</f>
        <v>0</v>
      </c>
      <c r="I123" s="33">
        <f t="shared" si="9"/>
        <v>18000000</v>
      </c>
      <c r="J123" s="33">
        <v>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4"/>
      <c r="U123" s="33"/>
      <c r="V123" s="35">
        <f>SUM(J123:U123)</f>
        <v>0</v>
      </c>
      <c r="W123" s="36"/>
    </row>
    <row r="124" spans="1:23" s="37" customFormat="1" ht="23.25" hidden="1" customHeight="1" x14ac:dyDescent="0.2">
      <c r="A124" s="29">
        <v>2</v>
      </c>
      <c r="B124" s="29">
        <v>4</v>
      </c>
      <c r="C124" s="29">
        <v>3</v>
      </c>
      <c r="D124" s="29">
        <v>2</v>
      </c>
      <c r="E124" s="30" t="s">
        <v>26</v>
      </c>
      <c r="F124" s="31" t="s">
        <v>147</v>
      </c>
      <c r="G124" s="33"/>
      <c r="H124" s="33">
        <v>0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4"/>
      <c r="U124" s="33"/>
      <c r="V124" s="35">
        <f t="shared" si="7"/>
        <v>0</v>
      </c>
      <c r="W124" s="36"/>
    </row>
    <row r="125" spans="1:23" s="37" customFormat="1" ht="23.25" hidden="1" customHeight="1" x14ac:dyDescent="0.2">
      <c r="A125" s="29">
        <v>2</v>
      </c>
      <c r="B125" s="29">
        <v>4</v>
      </c>
      <c r="C125" s="29">
        <v>3</v>
      </c>
      <c r="D125" s="29">
        <v>2</v>
      </c>
      <c r="E125" s="30" t="s">
        <v>40</v>
      </c>
      <c r="F125" s="31" t="s">
        <v>148</v>
      </c>
      <c r="G125" s="33"/>
      <c r="H125" s="33">
        <v>0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4"/>
      <c r="U125" s="33"/>
      <c r="V125" s="35">
        <f t="shared" si="7"/>
        <v>0</v>
      </c>
      <c r="W125" s="36"/>
    </row>
    <row r="126" spans="1:23" s="37" customFormat="1" ht="23.25" hidden="1" customHeight="1" x14ac:dyDescent="0.2">
      <c r="A126" s="29">
        <v>2</v>
      </c>
      <c r="B126" s="29">
        <v>4</v>
      </c>
      <c r="C126" s="29">
        <v>4</v>
      </c>
      <c r="D126" s="29">
        <v>1</v>
      </c>
      <c r="E126" s="30" t="s">
        <v>40</v>
      </c>
      <c r="F126" s="31" t="s">
        <v>149</v>
      </c>
      <c r="G126" s="33"/>
      <c r="H126" s="33">
        <v>0</v>
      </c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4"/>
      <c r="U126" s="33"/>
      <c r="V126" s="35">
        <f t="shared" si="7"/>
        <v>0</v>
      </c>
      <c r="W126" s="36"/>
    </row>
    <row r="127" spans="1:23" s="37" customFormat="1" ht="23.25" hidden="1" customHeight="1" x14ac:dyDescent="0.2">
      <c r="A127" s="29">
        <v>2</v>
      </c>
      <c r="B127" s="29">
        <v>4</v>
      </c>
      <c r="C127" s="29">
        <v>4</v>
      </c>
      <c r="D127" s="29">
        <v>2</v>
      </c>
      <c r="E127" s="30" t="s">
        <v>26</v>
      </c>
      <c r="F127" s="31" t="s">
        <v>150</v>
      </c>
      <c r="G127" s="33"/>
      <c r="H127" s="33">
        <v>0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4"/>
      <c r="U127" s="33"/>
      <c r="V127" s="35">
        <f t="shared" si="7"/>
        <v>0</v>
      </c>
      <c r="W127" s="36"/>
    </row>
    <row r="128" spans="1:23" s="37" customFormat="1" ht="23.25" hidden="1" customHeight="1" x14ac:dyDescent="0.2">
      <c r="A128" s="29">
        <v>2</v>
      </c>
      <c r="B128" s="29">
        <v>4</v>
      </c>
      <c r="C128" s="29">
        <v>5</v>
      </c>
      <c r="D128" s="29">
        <v>2</v>
      </c>
      <c r="E128" s="30" t="s">
        <v>26</v>
      </c>
      <c r="F128" s="31" t="s">
        <v>151</v>
      </c>
      <c r="G128" s="33"/>
      <c r="H128" s="33">
        <v>0</v>
      </c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4"/>
      <c r="U128" s="33"/>
      <c r="V128" s="35">
        <f t="shared" si="7"/>
        <v>0</v>
      </c>
      <c r="W128" s="36"/>
    </row>
    <row r="129" spans="1:23" s="37" customFormat="1" ht="23.25" hidden="1" customHeight="1" x14ac:dyDescent="0.2">
      <c r="A129" s="29">
        <v>2</v>
      </c>
      <c r="B129" s="29">
        <v>4</v>
      </c>
      <c r="C129" s="29">
        <v>9</v>
      </c>
      <c r="D129" s="29">
        <v>1</v>
      </c>
      <c r="E129" s="30" t="s">
        <v>26</v>
      </c>
      <c r="F129" s="31" t="s">
        <v>152</v>
      </c>
      <c r="G129" s="33"/>
      <c r="H129" s="33">
        <v>0</v>
      </c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/>
      <c r="U129" s="33"/>
      <c r="V129" s="35">
        <f t="shared" si="7"/>
        <v>0</v>
      </c>
      <c r="W129" s="36"/>
    </row>
    <row r="130" spans="1:23" s="37" customFormat="1" ht="15" customHeight="1" x14ac:dyDescent="0.2">
      <c r="A130" s="29"/>
      <c r="B130" s="29"/>
      <c r="C130" s="29"/>
      <c r="D130" s="29"/>
      <c r="E130" s="30"/>
      <c r="F130" s="31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4"/>
      <c r="U130" s="33"/>
      <c r="V130" s="35"/>
      <c r="W130" s="36"/>
    </row>
    <row r="131" spans="1:23" s="37" customFormat="1" ht="23.25" customHeight="1" x14ac:dyDescent="0.2">
      <c r="A131" s="29"/>
      <c r="B131" s="29"/>
      <c r="C131" s="29"/>
      <c r="D131" s="29"/>
      <c r="E131" s="30"/>
      <c r="F131" s="6" t="s">
        <v>153</v>
      </c>
      <c r="G131" s="24">
        <f>SUM(G132:G133)</f>
        <v>24852388</v>
      </c>
      <c r="H131" s="24">
        <f>SUM(H132:H133)</f>
        <v>789875926.32999992</v>
      </c>
      <c r="I131" s="24">
        <f>SUM(I132:I133)</f>
        <v>814728314.32999992</v>
      </c>
      <c r="J131" s="24">
        <f>SUM(J132:J133)</f>
        <v>74745199.810000002</v>
      </c>
      <c r="K131" s="24">
        <f t="shared" ref="K131:U131" si="10">SUM(K132:K133)</f>
        <v>0</v>
      </c>
      <c r="L131" s="24">
        <f t="shared" si="10"/>
        <v>0</v>
      </c>
      <c r="M131" s="24">
        <f t="shared" si="10"/>
        <v>0</v>
      </c>
      <c r="N131" s="24">
        <f t="shared" si="10"/>
        <v>0</v>
      </c>
      <c r="O131" s="24">
        <f t="shared" si="10"/>
        <v>0</v>
      </c>
      <c r="P131" s="24">
        <f t="shared" si="10"/>
        <v>0</v>
      </c>
      <c r="Q131" s="24">
        <f t="shared" si="10"/>
        <v>0</v>
      </c>
      <c r="R131" s="24">
        <f t="shared" si="10"/>
        <v>0</v>
      </c>
      <c r="S131" s="24">
        <f t="shared" si="10"/>
        <v>0</v>
      </c>
      <c r="T131" s="25">
        <f t="shared" si="10"/>
        <v>0</v>
      </c>
      <c r="U131" s="24">
        <f t="shared" si="10"/>
        <v>0</v>
      </c>
      <c r="V131" s="26">
        <f t="shared" si="7"/>
        <v>74745199.810000002</v>
      </c>
      <c r="W131" s="36"/>
    </row>
    <row r="132" spans="1:23" s="37" customFormat="1" ht="23.25" customHeight="1" x14ac:dyDescent="0.2">
      <c r="A132" s="29">
        <v>2</v>
      </c>
      <c r="B132" s="29">
        <v>5</v>
      </c>
      <c r="C132" s="29">
        <v>3</v>
      </c>
      <c r="D132" s="29">
        <v>1</v>
      </c>
      <c r="E132" s="30" t="s">
        <v>26</v>
      </c>
      <c r="F132" s="31" t="s">
        <v>154</v>
      </c>
      <c r="G132" s="33">
        <v>24852388</v>
      </c>
      <c r="H132" s="32">
        <f>+'[1]PRESUP. EJEC. 2024'!D150</f>
        <v>500000000</v>
      </c>
      <c r="I132" s="33">
        <f>+G132+H132</f>
        <v>524852388</v>
      </c>
      <c r="J132" s="33">
        <v>74745199.810000002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4"/>
      <c r="U132" s="33"/>
      <c r="V132" s="35">
        <f t="shared" si="7"/>
        <v>74745199.810000002</v>
      </c>
      <c r="W132" s="36"/>
    </row>
    <row r="133" spans="1:23" s="37" customFormat="1" ht="21" customHeight="1" x14ac:dyDescent="0.2">
      <c r="A133" s="29">
        <v>2</v>
      </c>
      <c r="B133" s="29">
        <v>5</v>
      </c>
      <c r="C133" s="29">
        <v>3</v>
      </c>
      <c r="D133" s="29">
        <v>1</v>
      </c>
      <c r="E133" s="30" t="s">
        <v>40</v>
      </c>
      <c r="F133" s="31" t="s">
        <v>155</v>
      </c>
      <c r="G133" s="33">
        <v>0</v>
      </c>
      <c r="H133" s="33">
        <f>+'[1]PRESUP. EJEC. 2024'!D151</f>
        <v>289875926.32999998</v>
      </c>
      <c r="I133" s="33">
        <f>+G133+H133</f>
        <v>289875926.32999998</v>
      </c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4"/>
      <c r="U133" s="33"/>
      <c r="V133" s="35">
        <f>SUM(J133:U133)</f>
        <v>0</v>
      </c>
      <c r="W133" s="36"/>
    </row>
    <row r="134" spans="1:23" s="37" customFormat="1" ht="15" customHeight="1" x14ac:dyDescent="0.2">
      <c r="A134" s="29"/>
      <c r="B134" s="29"/>
      <c r="C134" s="29"/>
      <c r="D134" s="29"/>
      <c r="E134" s="30"/>
      <c r="F134" s="31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4"/>
      <c r="U134" s="33"/>
      <c r="V134" s="35"/>
      <c r="W134" s="36"/>
    </row>
    <row r="135" spans="1:23" s="37" customFormat="1" ht="23.25" customHeight="1" x14ac:dyDescent="0.2">
      <c r="A135" s="29"/>
      <c r="B135" s="29"/>
      <c r="C135" s="29"/>
      <c r="D135" s="29"/>
      <c r="E135" s="30"/>
      <c r="F135" s="6" t="s">
        <v>156</v>
      </c>
      <c r="G135" s="45">
        <f>SUM(G136:G155)</f>
        <v>6400000</v>
      </c>
      <c r="H135" s="45">
        <f>SUM(H136:H155)</f>
        <v>5000000</v>
      </c>
      <c r="I135" s="45">
        <f>SUM(I136:I155)</f>
        <v>11400000</v>
      </c>
      <c r="J135" s="45">
        <f>SUM(J136:J155)</f>
        <v>0</v>
      </c>
      <c r="K135" s="45">
        <f t="shared" ref="K135:V135" si="11">SUM(K136:K155)</f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>SUM(Q136:Q155)</f>
        <v>0</v>
      </c>
      <c r="R135" s="45">
        <f>SUM(R136:R155)</f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36"/>
    </row>
    <row r="136" spans="1:23" s="37" customFormat="1" ht="23.25" hidden="1" customHeight="1" x14ac:dyDescent="0.2">
      <c r="A136" s="29">
        <v>2</v>
      </c>
      <c r="B136" s="29">
        <v>6</v>
      </c>
      <c r="C136" s="29">
        <v>1</v>
      </c>
      <c r="D136" s="29">
        <v>1</v>
      </c>
      <c r="E136" s="30" t="s">
        <v>26</v>
      </c>
      <c r="F136" s="31" t="s">
        <v>157</v>
      </c>
      <c r="G136" s="33">
        <v>0</v>
      </c>
      <c r="H136" s="33">
        <v>0</v>
      </c>
      <c r="I136" s="33"/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</v>
      </c>
      <c r="S136" s="33"/>
      <c r="T136" s="34"/>
      <c r="U136" s="33"/>
      <c r="V136" s="35">
        <f t="shared" si="7"/>
        <v>0</v>
      </c>
      <c r="W136" s="36"/>
    </row>
    <row r="137" spans="1:23" s="37" customFormat="1" ht="24.75" customHeight="1" x14ac:dyDescent="0.2">
      <c r="A137" s="29">
        <v>2</v>
      </c>
      <c r="B137" s="29">
        <v>6</v>
      </c>
      <c r="C137" s="29">
        <v>1</v>
      </c>
      <c r="D137" s="29">
        <v>2</v>
      </c>
      <c r="E137" s="30" t="s">
        <v>26</v>
      </c>
      <c r="F137" s="31" t="s">
        <v>158</v>
      </c>
      <c r="G137" s="33">
        <v>1000000</v>
      </c>
      <c r="H137" s="33">
        <f>+'[1]PRESUP. EJEC. 2024'!D154</f>
        <v>0</v>
      </c>
      <c r="I137" s="33">
        <f t="shared" ref="I137:I153" si="12">+G137+H137</f>
        <v>1000000</v>
      </c>
      <c r="J137" s="33">
        <v>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4"/>
      <c r="U137" s="33"/>
      <c r="V137" s="35">
        <f t="shared" si="7"/>
        <v>0</v>
      </c>
      <c r="W137" s="36"/>
    </row>
    <row r="138" spans="1:23" s="37" customFormat="1" ht="24.75" customHeight="1" x14ac:dyDescent="0.2">
      <c r="A138" s="29">
        <v>2</v>
      </c>
      <c r="B138" s="29">
        <v>6</v>
      </c>
      <c r="C138" s="29">
        <v>1</v>
      </c>
      <c r="D138" s="29">
        <v>3</v>
      </c>
      <c r="E138" s="30" t="s">
        <v>26</v>
      </c>
      <c r="F138" s="31" t="s">
        <v>159</v>
      </c>
      <c r="G138" s="33">
        <v>2000000</v>
      </c>
      <c r="H138" s="33">
        <f>+'[1]PRESUP. EJEC. 2024'!D155</f>
        <v>0</v>
      </c>
      <c r="I138" s="33">
        <f t="shared" si="12"/>
        <v>2000000</v>
      </c>
      <c r="J138" s="33">
        <v>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4"/>
      <c r="U138" s="33"/>
      <c r="V138" s="35">
        <f t="shared" si="7"/>
        <v>0</v>
      </c>
      <c r="W138" s="36"/>
    </row>
    <row r="139" spans="1:23" s="37" customFormat="1" ht="24.75" customHeight="1" x14ac:dyDescent="0.2">
      <c r="A139" s="29">
        <v>2</v>
      </c>
      <c r="B139" s="29">
        <v>6</v>
      </c>
      <c r="C139" s="29">
        <v>1</v>
      </c>
      <c r="D139" s="29">
        <v>4</v>
      </c>
      <c r="E139" s="30" t="s">
        <v>26</v>
      </c>
      <c r="F139" s="31" t="s">
        <v>160</v>
      </c>
      <c r="G139" s="33">
        <v>100000</v>
      </c>
      <c r="H139" s="33">
        <f>+'[1]PRESUP. EJEC. 2024'!D156</f>
        <v>0</v>
      </c>
      <c r="I139" s="33">
        <f t="shared" si="12"/>
        <v>100000</v>
      </c>
      <c r="J139" s="33">
        <v>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4"/>
      <c r="U139" s="33"/>
      <c r="V139" s="35">
        <f t="shared" si="7"/>
        <v>0</v>
      </c>
      <c r="W139" s="36"/>
    </row>
    <row r="140" spans="1:23" s="37" customFormat="1" ht="24.75" hidden="1" customHeight="1" x14ac:dyDescent="0.2">
      <c r="A140" s="29">
        <v>2</v>
      </c>
      <c r="B140" s="29">
        <v>6</v>
      </c>
      <c r="C140" s="29">
        <v>1</v>
      </c>
      <c r="D140" s="29">
        <v>9</v>
      </c>
      <c r="E140" s="30" t="s">
        <v>26</v>
      </c>
      <c r="F140" s="31" t="s">
        <v>161</v>
      </c>
      <c r="G140" s="33">
        <v>0</v>
      </c>
      <c r="H140" s="33"/>
      <c r="I140" s="33">
        <f t="shared" si="12"/>
        <v>0</v>
      </c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4"/>
      <c r="U140" s="33"/>
      <c r="V140" s="35">
        <f t="shared" si="7"/>
        <v>0</v>
      </c>
      <c r="W140" s="36"/>
    </row>
    <row r="141" spans="1:23" s="37" customFormat="1" ht="24.75" hidden="1" customHeight="1" x14ac:dyDescent="0.2">
      <c r="A141" s="29">
        <v>2</v>
      </c>
      <c r="B141" s="29">
        <v>6</v>
      </c>
      <c r="C141" s="29">
        <v>2</v>
      </c>
      <c r="D141" s="29">
        <v>1</v>
      </c>
      <c r="E141" s="30" t="s">
        <v>26</v>
      </c>
      <c r="F141" s="31" t="s">
        <v>162</v>
      </c>
      <c r="G141" s="33">
        <v>0</v>
      </c>
      <c r="H141" s="33"/>
      <c r="I141" s="33">
        <f t="shared" si="12"/>
        <v>0</v>
      </c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4"/>
      <c r="U141" s="33"/>
      <c r="V141" s="35">
        <f t="shared" si="7"/>
        <v>0</v>
      </c>
      <c r="W141" s="36"/>
    </row>
    <row r="142" spans="1:23" s="37" customFormat="1" ht="24.75" hidden="1" customHeight="1" x14ac:dyDescent="0.2">
      <c r="A142" s="29">
        <v>2</v>
      </c>
      <c r="B142" s="29">
        <v>6</v>
      </c>
      <c r="C142" s="29">
        <v>3</v>
      </c>
      <c r="D142" s="29">
        <v>1</v>
      </c>
      <c r="E142" s="30" t="s">
        <v>26</v>
      </c>
      <c r="F142" s="31" t="s">
        <v>163</v>
      </c>
      <c r="G142" s="33">
        <v>0</v>
      </c>
      <c r="H142" s="33"/>
      <c r="I142" s="33">
        <f t="shared" si="12"/>
        <v>0</v>
      </c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4"/>
      <c r="U142" s="33"/>
      <c r="V142" s="35">
        <f t="shared" si="7"/>
        <v>0</v>
      </c>
      <c r="W142" s="36"/>
    </row>
    <row r="143" spans="1:23" s="37" customFormat="1" ht="24.75" customHeight="1" x14ac:dyDescent="0.2">
      <c r="A143" s="29">
        <v>2</v>
      </c>
      <c r="B143" s="29">
        <v>6</v>
      </c>
      <c r="C143" s="29">
        <v>4</v>
      </c>
      <c r="D143" s="29">
        <v>1</v>
      </c>
      <c r="E143" s="30" t="s">
        <v>26</v>
      </c>
      <c r="F143" s="31" t="s">
        <v>164</v>
      </c>
      <c r="G143" s="33">
        <v>0</v>
      </c>
      <c r="H143" s="33">
        <f>+'[1]PRESUP. EJEC. 2024'!D160</f>
        <v>5000000</v>
      </c>
      <c r="I143" s="33">
        <f t="shared" si="12"/>
        <v>5000000</v>
      </c>
      <c r="J143" s="33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4"/>
      <c r="U143" s="33"/>
      <c r="V143" s="35">
        <f t="shared" si="7"/>
        <v>0</v>
      </c>
      <c r="W143" s="36"/>
    </row>
    <row r="144" spans="1:23" s="37" customFormat="1" ht="24.75" hidden="1" customHeight="1" x14ac:dyDescent="0.2">
      <c r="A144" s="29">
        <v>2</v>
      </c>
      <c r="B144" s="29">
        <v>6</v>
      </c>
      <c r="C144" s="29">
        <v>4</v>
      </c>
      <c r="D144" s="29">
        <v>6</v>
      </c>
      <c r="E144" s="30" t="s">
        <v>26</v>
      </c>
      <c r="F144" s="31" t="s">
        <v>165</v>
      </c>
      <c r="G144" s="33"/>
      <c r="H144" s="33"/>
      <c r="I144" s="33">
        <f t="shared" si="12"/>
        <v>0</v>
      </c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4"/>
      <c r="U144" s="33"/>
      <c r="V144" s="35">
        <f t="shared" si="7"/>
        <v>0</v>
      </c>
      <c r="W144" s="36"/>
    </row>
    <row r="145" spans="1:25" s="37" customFormat="1" ht="24.75" customHeight="1" x14ac:dyDescent="0.2">
      <c r="A145" s="29">
        <v>2</v>
      </c>
      <c r="B145" s="29">
        <v>6</v>
      </c>
      <c r="C145" s="29">
        <v>4</v>
      </c>
      <c r="D145" s="29">
        <v>7</v>
      </c>
      <c r="E145" s="30" t="s">
        <v>26</v>
      </c>
      <c r="F145" s="31" t="s">
        <v>166</v>
      </c>
      <c r="G145" s="33">
        <v>300000</v>
      </c>
      <c r="H145" s="33">
        <f>+'[1]PRESUP. EJEC. 2024'!D162</f>
        <v>0</v>
      </c>
      <c r="I145" s="33">
        <f t="shared" si="12"/>
        <v>300000</v>
      </c>
      <c r="J145" s="33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4"/>
      <c r="U145" s="33"/>
      <c r="V145" s="35">
        <f t="shared" si="7"/>
        <v>0</v>
      </c>
      <c r="W145" s="36"/>
    </row>
    <row r="146" spans="1:25" s="37" customFormat="1" ht="24.75" hidden="1" customHeight="1" x14ac:dyDescent="0.2">
      <c r="A146" s="29">
        <v>2</v>
      </c>
      <c r="B146" s="29">
        <v>6</v>
      </c>
      <c r="C146" s="29">
        <v>4</v>
      </c>
      <c r="D146" s="29">
        <v>8</v>
      </c>
      <c r="E146" s="30" t="s">
        <v>26</v>
      </c>
      <c r="F146" s="31" t="s">
        <v>167</v>
      </c>
      <c r="G146" s="33"/>
      <c r="H146" s="33"/>
      <c r="I146" s="33">
        <f t="shared" si="12"/>
        <v>0</v>
      </c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4"/>
      <c r="U146" s="33"/>
      <c r="V146" s="35">
        <f t="shared" si="7"/>
        <v>0</v>
      </c>
      <c r="W146" s="36"/>
    </row>
    <row r="147" spans="1:25" s="37" customFormat="1" ht="24.75" hidden="1" customHeight="1" x14ac:dyDescent="0.2">
      <c r="A147" s="29">
        <v>2</v>
      </c>
      <c r="B147" s="29">
        <v>6</v>
      </c>
      <c r="C147" s="29">
        <v>5</v>
      </c>
      <c r="D147" s="29">
        <v>2</v>
      </c>
      <c r="E147" s="30" t="s">
        <v>26</v>
      </c>
      <c r="F147" s="31" t="s">
        <v>168</v>
      </c>
      <c r="G147" s="33">
        <v>0</v>
      </c>
      <c r="H147" s="33">
        <f>+'[1]PRESUP. EJEC. 2024'!D163</f>
        <v>0</v>
      </c>
      <c r="I147" s="33">
        <f t="shared" si="12"/>
        <v>0</v>
      </c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4"/>
      <c r="U147" s="33"/>
      <c r="V147" s="35">
        <f t="shared" si="7"/>
        <v>0</v>
      </c>
      <c r="W147" s="36"/>
    </row>
    <row r="148" spans="1:25" s="37" customFormat="1" ht="24.75" customHeight="1" x14ac:dyDescent="0.2">
      <c r="A148" s="29">
        <v>2</v>
      </c>
      <c r="B148" s="29">
        <v>6</v>
      </c>
      <c r="C148" s="29">
        <v>5</v>
      </c>
      <c r="D148" s="29">
        <v>4</v>
      </c>
      <c r="E148" s="30" t="s">
        <v>26</v>
      </c>
      <c r="F148" s="31" t="s">
        <v>169</v>
      </c>
      <c r="G148" s="33">
        <v>2000000</v>
      </c>
      <c r="H148" s="33">
        <f>+'[1]PRESUP. EJEC. 2024'!D165</f>
        <v>0</v>
      </c>
      <c r="I148" s="33">
        <f t="shared" si="12"/>
        <v>2000000</v>
      </c>
      <c r="J148" s="33">
        <v>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4"/>
      <c r="U148" s="33"/>
      <c r="V148" s="35">
        <f t="shared" si="7"/>
        <v>0</v>
      </c>
      <c r="W148" s="36"/>
    </row>
    <row r="149" spans="1:25" s="37" customFormat="1" ht="24.75" hidden="1" customHeight="1" x14ac:dyDescent="0.2">
      <c r="A149" s="29">
        <v>2</v>
      </c>
      <c r="B149" s="29">
        <v>6</v>
      </c>
      <c r="C149" s="29">
        <v>5</v>
      </c>
      <c r="D149" s="29">
        <v>5</v>
      </c>
      <c r="E149" s="30" t="s">
        <v>26</v>
      </c>
      <c r="F149" s="47" t="s">
        <v>170</v>
      </c>
      <c r="G149" s="33">
        <v>0</v>
      </c>
      <c r="H149" s="33">
        <f>+'[1]PRESUP. EJEC. 2024'!D166</f>
        <v>0</v>
      </c>
      <c r="I149" s="33">
        <f t="shared" si="12"/>
        <v>0</v>
      </c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4"/>
      <c r="U149" s="33"/>
      <c r="V149" s="35">
        <f t="shared" si="7"/>
        <v>0</v>
      </c>
      <c r="W149" s="36"/>
    </row>
    <row r="150" spans="1:25" s="37" customFormat="1" ht="24.75" hidden="1" customHeight="1" x14ac:dyDescent="0.2">
      <c r="A150" s="29">
        <v>2</v>
      </c>
      <c r="B150" s="29">
        <v>6</v>
      </c>
      <c r="C150" s="29">
        <v>5</v>
      </c>
      <c r="D150" s="29">
        <v>3</v>
      </c>
      <c r="E150" s="30" t="s">
        <v>26</v>
      </c>
      <c r="F150" s="31" t="s">
        <v>171</v>
      </c>
      <c r="G150" s="33">
        <v>0</v>
      </c>
      <c r="H150" s="33">
        <f>+'[1]PRESUP. EJEC. 2024'!D164</f>
        <v>0</v>
      </c>
      <c r="I150" s="33">
        <f t="shared" si="12"/>
        <v>0</v>
      </c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4"/>
      <c r="U150" s="33"/>
      <c r="V150" s="35">
        <f t="shared" si="7"/>
        <v>0</v>
      </c>
      <c r="W150" s="36"/>
    </row>
    <row r="151" spans="1:25" s="37" customFormat="1" ht="24.75" hidden="1" customHeight="1" x14ac:dyDescent="0.2">
      <c r="A151" s="29">
        <v>2</v>
      </c>
      <c r="B151" s="29">
        <v>6</v>
      </c>
      <c r="C151" s="29">
        <v>5</v>
      </c>
      <c r="D151" s="29">
        <v>8</v>
      </c>
      <c r="E151" s="30" t="s">
        <v>26</v>
      </c>
      <c r="F151" s="31" t="s">
        <v>172</v>
      </c>
      <c r="G151" s="33">
        <v>0</v>
      </c>
      <c r="H151" s="33">
        <v>0</v>
      </c>
      <c r="I151" s="33">
        <f t="shared" si="12"/>
        <v>0</v>
      </c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4"/>
      <c r="U151" s="33"/>
      <c r="V151" s="35">
        <f t="shared" si="7"/>
        <v>0</v>
      </c>
      <c r="W151" s="36"/>
    </row>
    <row r="152" spans="1:25" s="37" customFormat="1" ht="24.75" customHeight="1" x14ac:dyDescent="0.2">
      <c r="A152" s="29">
        <v>2</v>
      </c>
      <c r="B152" s="29">
        <v>6</v>
      </c>
      <c r="C152" s="29">
        <v>6</v>
      </c>
      <c r="D152" s="29">
        <v>2</v>
      </c>
      <c r="E152" s="30" t="s">
        <v>26</v>
      </c>
      <c r="F152" s="31" t="s">
        <v>173</v>
      </c>
      <c r="G152" s="33">
        <v>1000000</v>
      </c>
      <c r="H152" s="33">
        <f>+'[1]PRESUP. EJEC. 2024'!D168</f>
        <v>0</v>
      </c>
      <c r="I152" s="33">
        <f t="shared" si="12"/>
        <v>1000000</v>
      </c>
      <c r="J152" s="33">
        <v>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4"/>
      <c r="U152" s="33"/>
      <c r="V152" s="35">
        <f t="shared" si="7"/>
        <v>0</v>
      </c>
      <c r="W152" s="36"/>
    </row>
    <row r="153" spans="1:25" s="37" customFormat="1" ht="23.25" hidden="1" customHeight="1" x14ac:dyDescent="0.2">
      <c r="A153" s="29">
        <v>2</v>
      </c>
      <c r="B153" s="29">
        <v>6</v>
      </c>
      <c r="C153" s="29">
        <v>8</v>
      </c>
      <c r="D153" s="29">
        <v>3</v>
      </c>
      <c r="E153" s="30" t="s">
        <v>26</v>
      </c>
      <c r="F153" s="31" t="s">
        <v>174</v>
      </c>
      <c r="G153" s="33">
        <v>0</v>
      </c>
      <c r="H153" s="33">
        <v>0</v>
      </c>
      <c r="I153" s="33">
        <f t="shared" si="12"/>
        <v>0</v>
      </c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4"/>
      <c r="U153" s="33"/>
      <c r="V153" s="35">
        <f t="shared" si="7"/>
        <v>0</v>
      </c>
      <c r="W153" s="36"/>
    </row>
    <row r="154" spans="1:25" s="37" customFormat="1" ht="23.25" hidden="1" customHeight="1" x14ac:dyDescent="0.2">
      <c r="A154" s="29">
        <v>2</v>
      </c>
      <c r="B154" s="29">
        <v>6</v>
      </c>
      <c r="C154" s="29">
        <v>8</v>
      </c>
      <c r="D154" s="29">
        <v>6</v>
      </c>
      <c r="E154" s="30" t="s">
        <v>26</v>
      </c>
      <c r="F154" s="31" t="s">
        <v>175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4"/>
      <c r="U154" s="33"/>
      <c r="V154" s="35">
        <f t="shared" si="7"/>
        <v>0</v>
      </c>
      <c r="W154" s="36"/>
    </row>
    <row r="155" spans="1:25" s="37" customFormat="1" ht="23.25" hidden="1" customHeight="1" x14ac:dyDescent="0.2">
      <c r="A155" s="29">
        <v>2</v>
      </c>
      <c r="B155" s="29">
        <v>6</v>
      </c>
      <c r="C155" s="29">
        <v>10</v>
      </c>
      <c r="D155" s="29">
        <v>2</v>
      </c>
      <c r="E155" s="30" t="s">
        <v>26</v>
      </c>
      <c r="F155" s="31" t="s">
        <v>176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4"/>
      <c r="U155" s="33"/>
      <c r="V155" s="35">
        <f t="shared" si="7"/>
        <v>0</v>
      </c>
      <c r="W155" s="36"/>
    </row>
    <row r="156" spans="1:25" s="37" customFormat="1" ht="12.75" customHeight="1" x14ac:dyDescent="0.2">
      <c r="A156" s="29"/>
      <c r="B156" s="29"/>
      <c r="C156" s="29"/>
      <c r="D156" s="29"/>
      <c r="E156" s="30"/>
      <c r="F156" s="31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4"/>
      <c r="U156" s="33"/>
      <c r="V156" s="35"/>
      <c r="W156" s="36"/>
      <c r="Y156" s="37" t="s">
        <v>177</v>
      </c>
    </row>
    <row r="157" spans="1:25" s="37" customFormat="1" ht="23.25" customHeight="1" x14ac:dyDescent="0.2">
      <c r="A157" s="29"/>
      <c r="B157" s="29"/>
      <c r="C157" s="29"/>
      <c r="D157" s="29"/>
      <c r="E157" s="30"/>
      <c r="F157" s="6" t="s">
        <v>178</v>
      </c>
      <c r="G157" s="24">
        <f>SUM(G158:G160)</f>
        <v>30000000</v>
      </c>
      <c r="H157" s="24">
        <f>SUM(H158:H161)</f>
        <v>1500000000</v>
      </c>
      <c r="I157" s="24">
        <f>SUM(I158:I161)</f>
        <v>1530000000</v>
      </c>
      <c r="J157" s="24">
        <f>SUM(J158:J160)</f>
        <v>0</v>
      </c>
      <c r="K157" s="24">
        <f t="shared" ref="K157:P157" si="13">SUM(K158:K160)</f>
        <v>0</v>
      </c>
      <c r="L157" s="24">
        <f t="shared" si="13"/>
        <v>0</v>
      </c>
      <c r="M157" s="24">
        <f t="shared" si="13"/>
        <v>0</v>
      </c>
      <c r="N157" s="24">
        <f t="shared" si="13"/>
        <v>0</v>
      </c>
      <c r="O157" s="24">
        <f t="shared" si="13"/>
        <v>0</v>
      </c>
      <c r="P157" s="24">
        <f t="shared" si="13"/>
        <v>0</v>
      </c>
      <c r="Q157" s="24">
        <f>SUM(Q158:Q160)</f>
        <v>0</v>
      </c>
      <c r="R157" s="24">
        <f>SUM(R158:R160)</f>
        <v>0</v>
      </c>
      <c r="S157" s="24">
        <f>SUM(S160)</f>
        <v>0</v>
      </c>
      <c r="T157" s="25">
        <f>SUM(T160)</f>
        <v>0</v>
      </c>
      <c r="U157" s="24">
        <f>SUM(U160)</f>
        <v>0</v>
      </c>
      <c r="V157" s="26">
        <f>SUM(J157:U157)</f>
        <v>0</v>
      </c>
      <c r="W157" s="36"/>
    </row>
    <row r="158" spans="1:25" ht="23.25" customHeight="1" x14ac:dyDescent="0.25">
      <c r="A158" s="29">
        <v>2</v>
      </c>
      <c r="B158" s="29">
        <v>7</v>
      </c>
      <c r="C158" s="29">
        <v>1</v>
      </c>
      <c r="D158" s="29">
        <v>2</v>
      </c>
      <c r="E158" s="30" t="s">
        <v>26</v>
      </c>
      <c r="F158" s="31" t="s">
        <v>179</v>
      </c>
      <c r="G158" s="33">
        <v>15000000</v>
      </c>
      <c r="H158" s="33">
        <f>+'[1]PRESUP. EJEC. 2024'!D172</f>
        <v>0</v>
      </c>
      <c r="I158" s="33">
        <f>+G158+H158</f>
        <v>15000000</v>
      </c>
      <c r="J158" s="49">
        <v>0</v>
      </c>
      <c r="K158" s="50"/>
      <c r="L158" s="50"/>
      <c r="M158" s="50"/>
      <c r="N158" s="33"/>
      <c r="O158" s="50"/>
      <c r="P158" s="33"/>
      <c r="Q158" s="33"/>
      <c r="R158" s="50"/>
      <c r="S158" s="50"/>
      <c r="T158" s="51"/>
      <c r="U158" s="33"/>
      <c r="V158" s="35">
        <f>SUM(J158:U158)</f>
        <v>0</v>
      </c>
    </row>
    <row r="159" spans="1:25" ht="23.25" customHeight="1" x14ac:dyDescent="0.25">
      <c r="A159" s="29">
        <v>2</v>
      </c>
      <c r="B159" s="29">
        <v>7</v>
      </c>
      <c r="C159" s="29">
        <v>1</v>
      </c>
      <c r="D159" s="29">
        <v>3</v>
      </c>
      <c r="E159" s="30" t="s">
        <v>26</v>
      </c>
      <c r="F159" s="31" t="s">
        <v>180</v>
      </c>
      <c r="G159" s="33">
        <v>15000000</v>
      </c>
      <c r="H159" s="33">
        <f>+'[1]PRESUP. EJEC. 2024'!D173</f>
        <v>0</v>
      </c>
      <c r="I159" s="33">
        <f>+G159+H159</f>
        <v>15000000</v>
      </c>
      <c r="J159" s="49">
        <v>0</v>
      </c>
      <c r="K159" s="50"/>
      <c r="L159" s="50"/>
      <c r="M159" s="50"/>
      <c r="N159" s="33"/>
      <c r="O159" s="50"/>
      <c r="P159" s="50"/>
      <c r="Q159" s="50"/>
      <c r="R159" s="50"/>
      <c r="S159" s="50"/>
      <c r="T159" s="51"/>
      <c r="U159" s="50"/>
      <c r="V159" s="35">
        <f>SUM(J159:U159)</f>
        <v>0</v>
      </c>
    </row>
    <row r="160" spans="1:25" s="37" customFormat="1" ht="23.25" hidden="1" customHeight="1" x14ac:dyDescent="0.2">
      <c r="A160" s="29">
        <v>2</v>
      </c>
      <c r="B160" s="29">
        <v>7</v>
      </c>
      <c r="C160" s="29">
        <v>2</v>
      </c>
      <c r="D160" s="29">
        <v>1</v>
      </c>
      <c r="E160" s="30" t="s">
        <v>26</v>
      </c>
      <c r="F160" s="31" t="s">
        <v>181</v>
      </c>
      <c r="G160" s="33">
        <v>0</v>
      </c>
      <c r="H160" s="33">
        <v>0</v>
      </c>
      <c r="I160" s="33">
        <f>+G160+H160</f>
        <v>0</v>
      </c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4"/>
      <c r="U160" s="33"/>
      <c r="V160" s="35">
        <f>SUM(J160:U160)</f>
        <v>0</v>
      </c>
      <c r="W160" s="36"/>
    </row>
    <row r="161" spans="1:23" s="37" customFormat="1" ht="23.25" customHeight="1" x14ac:dyDescent="0.2">
      <c r="A161" s="29">
        <v>2</v>
      </c>
      <c r="B161" s="29">
        <v>7</v>
      </c>
      <c r="C161" s="29">
        <v>2</v>
      </c>
      <c r="D161" s="29">
        <v>4</v>
      </c>
      <c r="E161" s="30" t="s">
        <v>26</v>
      </c>
      <c r="F161" s="47" t="s">
        <v>182</v>
      </c>
      <c r="G161" s="33">
        <v>0</v>
      </c>
      <c r="H161" s="33">
        <f>+'[1]PRESUP. EJEC. 2024'!D174</f>
        <v>1500000000</v>
      </c>
      <c r="I161" s="33">
        <f>+G161+H161</f>
        <v>1500000000</v>
      </c>
      <c r="J161" s="33">
        <v>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4"/>
      <c r="U161" s="33"/>
      <c r="V161" s="35">
        <f>SUM(J161:U161)</f>
        <v>0</v>
      </c>
      <c r="W161" s="36"/>
    </row>
    <row r="162" spans="1:23" s="37" customFormat="1" ht="23.25" hidden="1" customHeight="1" x14ac:dyDescent="0.2">
      <c r="A162" s="29"/>
      <c r="B162" s="29"/>
      <c r="C162" s="29"/>
      <c r="D162" s="29"/>
      <c r="E162" s="30"/>
      <c r="F162" s="6" t="s">
        <v>183</v>
      </c>
      <c r="G162" s="45">
        <f t="shared" ref="G162:U162" si="14">SUM(G163:G164)</f>
        <v>0</v>
      </c>
      <c r="H162" s="45">
        <f t="shared" si="14"/>
        <v>0</v>
      </c>
      <c r="I162" s="45"/>
      <c r="J162" s="45">
        <f t="shared" si="14"/>
        <v>0</v>
      </c>
      <c r="K162" s="45">
        <f t="shared" si="14"/>
        <v>0</v>
      </c>
      <c r="L162" s="45">
        <f t="shared" si="14"/>
        <v>0</v>
      </c>
      <c r="M162" s="45">
        <f t="shared" si="14"/>
        <v>0</v>
      </c>
      <c r="N162" s="45">
        <f t="shared" si="14"/>
        <v>0</v>
      </c>
      <c r="O162" s="45">
        <f t="shared" si="14"/>
        <v>0</v>
      </c>
      <c r="P162" s="45">
        <f t="shared" si="14"/>
        <v>0</v>
      </c>
      <c r="Q162" s="45">
        <f t="shared" si="14"/>
        <v>0</v>
      </c>
      <c r="R162" s="45">
        <f t="shared" si="14"/>
        <v>0</v>
      </c>
      <c r="S162" s="45">
        <f t="shared" si="14"/>
        <v>0</v>
      </c>
      <c r="T162" s="46">
        <f t="shared" si="14"/>
        <v>0</v>
      </c>
      <c r="U162" s="45">
        <f t="shared" si="14"/>
        <v>0</v>
      </c>
      <c r="V162" s="26">
        <f t="shared" ref="V162:V173" si="15">SUM(J162:U162)</f>
        <v>0</v>
      </c>
      <c r="W162" s="36"/>
    </row>
    <row r="163" spans="1:23" s="37" customFormat="1" ht="23.25" hidden="1" customHeight="1" x14ac:dyDescent="0.2">
      <c r="A163" s="29">
        <v>2</v>
      </c>
      <c r="B163" s="29">
        <v>9</v>
      </c>
      <c r="C163" s="29">
        <v>1</v>
      </c>
      <c r="D163" s="29">
        <v>1</v>
      </c>
      <c r="E163" s="30" t="s">
        <v>26</v>
      </c>
      <c r="F163" s="31" t="s">
        <v>184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4"/>
      <c r="U163" s="33"/>
      <c r="V163" s="35">
        <f t="shared" si="15"/>
        <v>0</v>
      </c>
      <c r="W163" s="36"/>
    </row>
    <row r="164" spans="1:23" s="37" customFormat="1" ht="23.25" hidden="1" customHeight="1" x14ac:dyDescent="0.2">
      <c r="A164" s="29">
        <v>2</v>
      </c>
      <c r="B164" s="29">
        <v>9</v>
      </c>
      <c r="C164" s="29">
        <v>1</v>
      </c>
      <c r="D164" s="29">
        <v>2</v>
      </c>
      <c r="E164" s="30" t="s">
        <v>26</v>
      </c>
      <c r="F164" s="31" t="s">
        <v>185</v>
      </c>
      <c r="G164" s="33"/>
      <c r="H164" s="33"/>
      <c r="I164" s="33"/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/>
      <c r="T164" s="34"/>
      <c r="U164" s="33"/>
      <c r="V164" s="35">
        <f t="shared" si="15"/>
        <v>0</v>
      </c>
      <c r="W164" s="36"/>
    </row>
    <row r="165" spans="1:23" s="37" customFormat="1" ht="23.25" hidden="1" customHeight="1" x14ac:dyDescent="0.2">
      <c r="A165" s="29"/>
      <c r="B165" s="29"/>
      <c r="C165" s="29"/>
      <c r="D165" s="29"/>
      <c r="E165" s="30"/>
      <c r="F165" s="31"/>
      <c r="G165" s="33"/>
      <c r="H165" s="33"/>
      <c r="I165" s="33"/>
      <c r="J165" s="31"/>
      <c r="K165" s="33"/>
      <c r="L165" s="33"/>
      <c r="M165" s="33"/>
      <c r="N165" s="33"/>
      <c r="O165" s="33"/>
      <c r="P165" s="33"/>
      <c r="Q165" s="33"/>
      <c r="R165" s="33"/>
      <c r="S165" s="33"/>
      <c r="T165" s="34"/>
      <c r="U165" s="33"/>
      <c r="V165" s="35"/>
      <c r="W165" s="36"/>
    </row>
    <row r="166" spans="1:23" s="37" customFormat="1" ht="23.25" hidden="1" customHeight="1" x14ac:dyDescent="0.2">
      <c r="A166" s="29"/>
      <c r="B166" s="29"/>
      <c r="C166" s="29"/>
      <c r="D166" s="29"/>
      <c r="E166" s="30"/>
      <c r="F166" s="6" t="s">
        <v>186</v>
      </c>
      <c r="G166" s="24">
        <f>SUM(G167)</f>
        <v>0</v>
      </c>
      <c r="H166" s="24">
        <f>SUM(H167)</f>
        <v>0</v>
      </c>
      <c r="I166" s="24"/>
      <c r="J166" s="24">
        <f>SUM(J167)</f>
        <v>0</v>
      </c>
      <c r="K166" s="24">
        <f t="shared" ref="K166:U166" si="16">SUM(K167)</f>
        <v>0</v>
      </c>
      <c r="L166" s="24">
        <f t="shared" si="16"/>
        <v>0</v>
      </c>
      <c r="M166" s="24">
        <f t="shared" si="16"/>
        <v>0</v>
      </c>
      <c r="N166" s="24">
        <f t="shared" si="16"/>
        <v>0</v>
      </c>
      <c r="O166" s="24">
        <f t="shared" si="16"/>
        <v>0</v>
      </c>
      <c r="P166" s="24">
        <f t="shared" si="16"/>
        <v>0</v>
      </c>
      <c r="Q166" s="24">
        <f t="shared" si="16"/>
        <v>0</v>
      </c>
      <c r="R166" s="24">
        <f t="shared" si="16"/>
        <v>0</v>
      </c>
      <c r="S166" s="24">
        <f t="shared" si="16"/>
        <v>0</v>
      </c>
      <c r="T166" s="25">
        <f t="shared" si="16"/>
        <v>0</v>
      </c>
      <c r="U166" s="24">
        <f t="shared" si="16"/>
        <v>0</v>
      </c>
      <c r="V166" s="26">
        <f t="shared" si="15"/>
        <v>0</v>
      </c>
      <c r="W166" s="36"/>
    </row>
    <row r="167" spans="1:23" s="37" customFormat="1" ht="23.25" hidden="1" customHeight="1" x14ac:dyDescent="0.2">
      <c r="A167" s="29">
        <v>3</v>
      </c>
      <c r="B167" s="29">
        <v>1</v>
      </c>
      <c r="C167" s="29">
        <v>1</v>
      </c>
      <c r="D167" s="29">
        <v>1</v>
      </c>
      <c r="E167" s="30" t="s">
        <v>26</v>
      </c>
      <c r="F167" s="31" t="s">
        <v>186</v>
      </c>
      <c r="G167" s="33"/>
      <c r="H167" s="33"/>
      <c r="I167" s="33"/>
      <c r="J167" s="33">
        <v>0</v>
      </c>
      <c r="K167" s="33">
        <v>0</v>
      </c>
      <c r="L167" s="33"/>
      <c r="M167" s="33"/>
      <c r="N167" s="33">
        <v>0</v>
      </c>
      <c r="O167" s="33">
        <v>0</v>
      </c>
      <c r="P167" s="33">
        <v>0</v>
      </c>
      <c r="Q167" s="33">
        <v>0</v>
      </c>
      <c r="R167" s="33">
        <v>0</v>
      </c>
      <c r="S167" s="33"/>
      <c r="T167" s="34"/>
      <c r="U167" s="33"/>
      <c r="V167" s="35">
        <f t="shared" si="15"/>
        <v>0</v>
      </c>
      <c r="W167" s="36"/>
    </row>
    <row r="168" spans="1:23" s="37" customFormat="1" ht="23.25" hidden="1" customHeight="1" x14ac:dyDescent="0.2">
      <c r="A168" s="29"/>
      <c r="B168" s="29"/>
      <c r="C168" s="29"/>
      <c r="D168" s="29"/>
      <c r="E168" s="30"/>
      <c r="F168" s="31"/>
      <c r="G168" s="33"/>
      <c r="H168" s="33"/>
      <c r="I168" s="33"/>
      <c r="J168" s="31"/>
      <c r="K168" s="33"/>
      <c r="L168" s="33"/>
      <c r="M168" s="33"/>
      <c r="N168" s="33"/>
      <c r="O168" s="33"/>
      <c r="P168" s="33"/>
      <c r="Q168" s="33"/>
      <c r="R168" s="33"/>
      <c r="S168" s="33"/>
      <c r="T168" s="34"/>
      <c r="U168" s="33"/>
      <c r="V168" s="35">
        <f t="shared" si="15"/>
        <v>0</v>
      </c>
      <c r="W168" s="36"/>
    </row>
    <row r="169" spans="1:23" s="37" customFormat="1" ht="23.25" hidden="1" customHeight="1" x14ac:dyDescent="0.2">
      <c r="A169" s="29"/>
      <c r="B169" s="29"/>
      <c r="C169" s="29"/>
      <c r="D169" s="29"/>
      <c r="E169" s="30"/>
      <c r="F169" s="6" t="s">
        <v>187</v>
      </c>
      <c r="G169" s="8"/>
      <c r="H169" s="8"/>
      <c r="I169" s="8"/>
      <c r="J169" s="24">
        <f t="shared" ref="J169:U169" si="17">SUM(J170:J170)</f>
        <v>0</v>
      </c>
      <c r="K169" s="24">
        <f t="shared" si="17"/>
        <v>0</v>
      </c>
      <c r="L169" s="24">
        <f t="shared" si="17"/>
        <v>0</v>
      </c>
      <c r="M169" s="24">
        <f t="shared" si="17"/>
        <v>0</v>
      </c>
      <c r="N169" s="24">
        <f t="shared" si="17"/>
        <v>0</v>
      </c>
      <c r="O169" s="24">
        <f t="shared" si="17"/>
        <v>0</v>
      </c>
      <c r="P169" s="24">
        <f t="shared" si="17"/>
        <v>0</v>
      </c>
      <c r="Q169" s="24">
        <f t="shared" si="17"/>
        <v>0</v>
      </c>
      <c r="R169" s="24">
        <f t="shared" si="17"/>
        <v>0</v>
      </c>
      <c r="S169" s="24">
        <f t="shared" si="17"/>
        <v>0</v>
      </c>
      <c r="T169" s="25">
        <f t="shared" si="17"/>
        <v>0</v>
      </c>
      <c r="U169" s="24">
        <f t="shared" si="17"/>
        <v>0</v>
      </c>
      <c r="V169" s="26">
        <f t="shared" si="15"/>
        <v>0</v>
      </c>
      <c r="W169" s="36"/>
    </row>
    <row r="170" spans="1:23" s="37" customFormat="1" ht="23.25" hidden="1" customHeight="1" x14ac:dyDescent="0.2">
      <c r="A170" s="29">
        <v>4</v>
      </c>
      <c r="B170" s="29">
        <v>2</v>
      </c>
      <c r="C170" s="29">
        <v>1</v>
      </c>
      <c r="D170" s="29">
        <v>5</v>
      </c>
      <c r="E170" s="30" t="s">
        <v>26</v>
      </c>
      <c r="F170" s="52" t="s">
        <v>188</v>
      </c>
      <c r="G170" s="39"/>
      <c r="H170" s="39"/>
      <c r="I170" s="39"/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/>
      <c r="S170" s="33"/>
      <c r="T170" s="34"/>
      <c r="U170" s="33"/>
      <c r="V170" s="35">
        <f t="shared" si="15"/>
        <v>0</v>
      </c>
      <c r="W170" s="36"/>
    </row>
    <row r="171" spans="1:23" s="37" customFormat="1" ht="14.25" customHeight="1" x14ac:dyDescent="0.2">
      <c r="A171" s="29"/>
      <c r="B171" s="29"/>
      <c r="C171" s="29"/>
      <c r="D171" s="29"/>
      <c r="E171" s="30"/>
      <c r="F171" s="31"/>
      <c r="G171" s="33"/>
      <c r="H171" s="33"/>
      <c r="I171" s="33"/>
      <c r="J171" s="31"/>
      <c r="K171" s="33"/>
      <c r="L171" s="33"/>
      <c r="M171" s="33"/>
      <c r="N171" s="33"/>
      <c r="O171" s="33"/>
      <c r="P171" s="33"/>
      <c r="Q171" s="33"/>
      <c r="R171" s="33"/>
      <c r="S171" s="33"/>
      <c r="T171" s="34"/>
      <c r="U171" s="33"/>
      <c r="V171" s="35"/>
      <c r="W171" s="36"/>
    </row>
    <row r="172" spans="1:23" s="37" customFormat="1" ht="23.25" customHeight="1" x14ac:dyDescent="0.2">
      <c r="A172" s="29"/>
      <c r="B172" s="29"/>
      <c r="C172" s="29"/>
      <c r="D172" s="29"/>
      <c r="E172" s="30"/>
      <c r="F172" s="6" t="s">
        <v>189</v>
      </c>
      <c r="G172" s="24">
        <f>SUM(G173)</f>
        <v>5000000</v>
      </c>
      <c r="H172" s="24">
        <f>SUM(H173)</f>
        <v>0</v>
      </c>
      <c r="I172" s="24">
        <f>SUM(I173)</f>
        <v>5000000</v>
      </c>
      <c r="J172" s="24">
        <f>SUM(J173)</f>
        <v>0</v>
      </c>
      <c r="K172" s="24">
        <f t="shared" ref="K172:U172" si="18">SUM(K173)</f>
        <v>0</v>
      </c>
      <c r="L172" s="24">
        <f t="shared" si="18"/>
        <v>0</v>
      </c>
      <c r="M172" s="24">
        <f t="shared" si="18"/>
        <v>0</v>
      </c>
      <c r="N172" s="24">
        <f t="shared" si="18"/>
        <v>0</v>
      </c>
      <c r="O172" s="24">
        <f t="shared" si="18"/>
        <v>0</v>
      </c>
      <c r="P172" s="24">
        <f t="shared" si="18"/>
        <v>0</v>
      </c>
      <c r="Q172" s="24">
        <f t="shared" si="18"/>
        <v>0</v>
      </c>
      <c r="R172" s="24">
        <f t="shared" si="18"/>
        <v>0</v>
      </c>
      <c r="S172" s="24">
        <f t="shared" si="18"/>
        <v>0</v>
      </c>
      <c r="T172" s="25">
        <f t="shared" si="18"/>
        <v>0</v>
      </c>
      <c r="U172" s="24">
        <f t="shared" si="18"/>
        <v>0</v>
      </c>
      <c r="V172" s="26">
        <f t="shared" si="15"/>
        <v>0</v>
      </c>
      <c r="W172" s="36"/>
    </row>
    <row r="173" spans="1:23" s="37" customFormat="1" ht="23.25" customHeight="1" x14ac:dyDescent="0.2">
      <c r="A173" s="30" t="s">
        <v>190</v>
      </c>
      <c r="B173" s="29">
        <v>2</v>
      </c>
      <c r="C173" s="29">
        <v>2</v>
      </c>
      <c r="D173" s="29">
        <v>1</v>
      </c>
      <c r="E173" s="30" t="s">
        <v>26</v>
      </c>
      <c r="F173" s="31" t="s">
        <v>191</v>
      </c>
      <c r="G173" s="33">
        <v>5000000</v>
      </c>
      <c r="H173" s="33">
        <f>+'[1]PRESUP. EJEC. 2024'!D184</f>
        <v>0</v>
      </c>
      <c r="I173" s="33">
        <f>+G173+H173</f>
        <v>5000000</v>
      </c>
      <c r="J173" s="33">
        <v>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4"/>
      <c r="U173" s="33"/>
      <c r="V173" s="35">
        <f t="shared" si="15"/>
        <v>0</v>
      </c>
      <c r="W173" s="36"/>
    </row>
    <row r="174" spans="1:23" s="37" customFormat="1" ht="14.25" customHeight="1" x14ac:dyDescent="0.2">
      <c r="A174" s="29"/>
      <c r="B174" s="31"/>
      <c r="C174" s="31"/>
      <c r="D174" s="31"/>
      <c r="E174" s="31"/>
      <c r="F174" s="31"/>
      <c r="G174" s="33"/>
      <c r="H174" s="33"/>
      <c r="I174" s="33"/>
      <c r="J174" s="31"/>
      <c r="K174" s="33"/>
      <c r="L174" s="33"/>
      <c r="M174" s="33"/>
      <c r="N174" s="33"/>
      <c r="O174" s="33"/>
      <c r="P174" s="33"/>
      <c r="Q174" s="33"/>
      <c r="R174" s="33"/>
      <c r="S174" s="33"/>
      <c r="T174" s="34"/>
      <c r="U174" s="33"/>
      <c r="V174" s="35"/>
      <c r="W174" s="36"/>
    </row>
    <row r="175" spans="1:23" s="37" customFormat="1" ht="23.25" customHeight="1" x14ac:dyDescent="0.2">
      <c r="A175" s="16" t="s">
        <v>192</v>
      </c>
      <c r="B175" s="16"/>
      <c r="C175" s="16"/>
      <c r="D175" s="16"/>
      <c r="E175" s="16"/>
      <c r="F175" s="16"/>
      <c r="G175" s="26">
        <f t="shared" ref="G175:V175" si="19">SUM(G172+G169+G166+G162+G157+G135+G131+G113+G78+G31+G8)</f>
        <v>1132817388</v>
      </c>
      <c r="H175" s="26">
        <f t="shared" si="19"/>
        <v>2367313627.29</v>
      </c>
      <c r="I175" s="26">
        <f t="shared" si="19"/>
        <v>3500131015.29</v>
      </c>
      <c r="J175" s="26">
        <f t="shared" si="19"/>
        <v>317977990.91999996</v>
      </c>
      <c r="K175" s="26">
        <f t="shared" si="19"/>
        <v>0</v>
      </c>
      <c r="L175" s="26">
        <f t="shared" si="19"/>
        <v>0</v>
      </c>
      <c r="M175" s="26">
        <f t="shared" si="19"/>
        <v>0</v>
      </c>
      <c r="N175" s="26">
        <f t="shared" si="19"/>
        <v>0</v>
      </c>
      <c r="O175" s="26">
        <f t="shared" si="19"/>
        <v>0</v>
      </c>
      <c r="P175" s="26">
        <f t="shared" si="19"/>
        <v>0</v>
      </c>
      <c r="Q175" s="26">
        <f t="shared" si="19"/>
        <v>0</v>
      </c>
      <c r="R175" s="26">
        <f t="shared" si="19"/>
        <v>0</v>
      </c>
      <c r="S175" s="26">
        <f t="shared" si="19"/>
        <v>0</v>
      </c>
      <c r="T175" s="26">
        <f t="shared" si="19"/>
        <v>0</v>
      </c>
      <c r="U175" s="26">
        <f t="shared" si="19"/>
        <v>0</v>
      </c>
      <c r="V175" s="26">
        <f t="shared" si="19"/>
        <v>317977990.91999996</v>
      </c>
      <c r="W175" s="36"/>
    </row>
    <row r="176" spans="1:23" s="12" customFormat="1" x14ac:dyDescent="0.25">
      <c r="A176" s="13"/>
      <c r="G176" s="9"/>
      <c r="H176" s="9"/>
      <c r="I176" s="9"/>
      <c r="J176" s="53"/>
      <c r="K176" s="9"/>
      <c r="L176" s="9"/>
      <c r="M176" s="9"/>
      <c r="N176" s="10"/>
      <c r="O176" s="9"/>
      <c r="P176" s="9"/>
      <c r="Q176" s="9"/>
      <c r="R176" s="9"/>
      <c r="S176" s="9"/>
      <c r="T176" s="11"/>
      <c r="U176" s="9"/>
      <c r="V176" s="9"/>
      <c r="W176" s="9"/>
    </row>
    <row r="177" spans="1:23" s="12" customFormat="1" x14ac:dyDescent="0.25">
      <c r="A177" s="13"/>
      <c r="G177" s="9"/>
      <c r="H177" s="9"/>
      <c r="I177" s="9"/>
      <c r="J177" s="53"/>
      <c r="K177" s="9"/>
      <c r="L177" s="9"/>
      <c r="M177" s="9"/>
      <c r="N177" s="10"/>
      <c r="O177" s="9"/>
      <c r="P177" s="9"/>
      <c r="Q177" s="9"/>
      <c r="R177" s="9"/>
      <c r="S177" s="9"/>
      <c r="T177" s="11"/>
      <c r="U177" s="9"/>
      <c r="V177" s="9"/>
      <c r="W177" s="9"/>
    </row>
    <row r="178" spans="1:23" s="12" customFormat="1" x14ac:dyDescent="0.25">
      <c r="A178" s="13"/>
      <c r="G178" s="9"/>
      <c r="H178" s="9"/>
      <c r="I178" s="9"/>
      <c r="J178" s="53"/>
      <c r="K178" s="9"/>
      <c r="L178" s="9"/>
      <c r="M178" s="9"/>
      <c r="N178" s="10"/>
      <c r="O178" s="9"/>
      <c r="P178" s="9"/>
      <c r="Q178" s="9"/>
      <c r="R178" s="9"/>
      <c r="S178" s="9"/>
      <c r="T178" s="11"/>
      <c r="U178" s="9"/>
      <c r="V178" s="9"/>
      <c r="W178" s="9"/>
    </row>
    <row r="179" spans="1:23" s="12" customFormat="1" x14ac:dyDescent="0.25">
      <c r="A179" s="13"/>
      <c r="G179" s="9"/>
      <c r="H179" s="9"/>
      <c r="I179" s="9"/>
      <c r="J179" s="53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</row>
    <row r="180" spans="1:23" s="12" customFormat="1" x14ac:dyDescent="0.25">
      <c r="A180" s="13"/>
      <c r="G180" s="9"/>
      <c r="H180" s="9"/>
      <c r="I180" s="9"/>
      <c r="J180" s="53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</row>
    <row r="181" spans="1:23" s="12" customFormat="1" x14ac:dyDescent="0.25">
      <c r="A181" s="13"/>
      <c r="G181" s="9"/>
      <c r="H181" s="9"/>
      <c r="I181" s="9"/>
      <c r="J181" s="53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</row>
    <row r="182" spans="1:23" s="12" customFormat="1" x14ac:dyDescent="0.25">
      <c r="A182" s="13"/>
      <c r="G182" s="9"/>
      <c r="H182" s="9"/>
      <c r="I182" s="9"/>
      <c r="J182" s="53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</row>
    <row r="183" spans="1:23" s="12" customFormat="1" x14ac:dyDescent="0.25">
      <c r="A183" s="13"/>
      <c r="G183" s="9"/>
      <c r="H183" s="9"/>
      <c r="I183" s="9"/>
      <c r="J183" s="53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</row>
    <row r="184" spans="1:23" s="12" customFormat="1" x14ac:dyDescent="0.25">
      <c r="A184" s="13"/>
      <c r="G184" s="9"/>
      <c r="H184" s="9"/>
      <c r="I184" s="9"/>
      <c r="J184" s="53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</row>
    <row r="185" spans="1:23" s="12" customFormat="1" x14ac:dyDescent="0.25">
      <c r="A185" s="13"/>
      <c r="G185" s="9"/>
      <c r="H185" s="9"/>
      <c r="I185" s="9"/>
      <c r="J185" s="53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</row>
    <row r="186" spans="1:23" s="12" customFormat="1" ht="15.75" customHeight="1" x14ac:dyDescent="0.25">
      <c r="A186" s="13"/>
      <c r="F186" s="13"/>
      <c r="G186" s="54"/>
      <c r="H186" s="9"/>
      <c r="I186" s="54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</row>
    <row r="187" spans="1:23" s="12" customFormat="1" ht="15.75" customHeight="1" x14ac:dyDescent="0.25">
      <c r="A187" s="13"/>
      <c r="F187" s="13"/>
      <c r="G187" s="54"/>
      <c r="H187" s="54"/>
      <c r="I187" s="54"/>
      <c r="K187" s="9"/>
      <c r="L187" s="9"/>
      <c r="M187" s="9"/>
      <c r="N187" s="10"/>
      <c r="O187" s="9"/>
      <c r="P187" s="9"/>
      <c r="Q187" s="9"/>
      <c r="R187" s="9"/>
      <c r="S187" s="9"/>
      <c r="T187" s="11"/>
      <c r="U187" s="9"/>
      <c r="V187" s="9"/>
      <c r="W187" s="9"/>
    </row>
    <row r="188" spans="1:23" s="56" customFormat="1" ht="23.25" customHeight="1" x14ac:dyDescent="0.35">
      <c r="A188" s="55"/>
      <c r="F188" s="57" t="s">
        <v>193</v>
      </c>
      <c r="G188" s="57"/>
      <c r="H188" s="58"/>
      <c r="I188" s="58"/>
      <c r="J188" s="57" t="s">
        <v>194</v>
      </c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9"/>
    </row>
    <row r="189" spans="1:23" s="61" customFormat="1" ht="19.5" customHeight="1" x14ac:dyDescent="0.3">
      <c r="A189" s="60"/>
      <c r="F189" s="62" t="s">
        <v>195</v>
      </c>
      <c r="G189" s="62"/>
      <c r="I189" s="63"/>
      <c r="J189" s="64" t="s">
        <v>196</v>
      </c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5"/>
    </row>
    <row r="190" spans="1:23" s="12" customFormat="1" ht="19.5" customHeight="1" x14ac:dyDescent="0.3">
      <c r="A190" s="13"/>
      <c r="F190" s="66"/>
      <c r="G190" s="66"/>
      <c r="I190" s="63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9"/>
    </row>
    <row r="191" spans="1:23" s="12" customFormat="1" ht="19.5" customHeight="1" x14ac:dyDescent="0.3">
      <c r="A191" s="13"/>
      <c r="F191" s="66"/>
      <c r="G191" s="66"/>
      <c r="I191" s="63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9"/>
    </row>
    <row r="192" spans="1:23" s="12" customFormat="1" ht="19.5" customHeight="1" x14ac:dyDescent="0.3">
      <c r="A192" s="13"/>
      <c r="F192" s="66"/>
      <c r="G192" s="66"/>
      <c r="I192" s="63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9"/>
    </row>
    <row r="193" spans="1:23" s="12" customFormat="1" ht="28.5" customHeight="1" x14ac:dyDescent="0.25">
      <c r="A193" s="13"/>
      <c r="C193" s="63"/>
      <c r="D193" s="63"/>
      <c r="F193" s="63"/>
      <c r="G193" s="9"/>
      <c r="I193" s="68"/>
      <c r="J193" s="68"/>
      <c r="K193" s="69"/>
      <c r="L193" s="69"/>
      <c r="M193" s="69"/>
      <c r="N193" s="10"/>
      <c r="O193" s="63"/>
      <c r="P193" s="9"/>
      <c r="Q193" s="9"/>
      <c r="R193" s="9"/>
      <c r="S193" s="9"/>
      <c r="T193" s="63"/>
      <c r="U193" s="63"/>
      <c r="V193" s="63"/>
      <c r="W193" s="9"/>
    </row>
    <row r="194" spans="1:23" s="12" customFormat="1" ht="18" customHeight="1" x14ac:dyDescent="0.3">
      <c r="A194" s="13"/>
      <c r="C194" s="70"/>
      <c r="D194" s="70"/>
      <c r="E194" s="70"/>
      <c r="G194" s="9"/>
      <c r="H194" s="9"/>
      <c r="I194" s="9"/>
      <c r="K194" s="71"/>
      <c r="L194" s="71"/>
      <c r="M194" s="71"/>
      <c r="N194" s="10"/>
      <c r="O194" s="68"/>
      <c r="P194" s="9"/>
      <c r="Q194" s="9"/>
      <c r="R194" s="9"/>
      <c r="S194" s="9"/>
      <c r="T194" s="68"/>
      <c r="U194" s="68"/>
      <c r="V194" s="68"/>
      <c r="W194" s="9"/>
    </row>
    <row r="195" spans="1:23" s="12" customFormat="1" ht="12.75" customHeight="1" x14ac:dyDescent="0.25">
      <c r="A195" s="13"/>
      <c r="B195" s="72"/>
      <c r="C195" s="72"/>
      <c r="D195" s="72"/>
      <c r="E195" s="72"/>
      <c r="F195" s="72"/>
      <c r="G195" s="73"/>
      <c r="H195" s="74"/>
      <c r="I195" s="74"/>
      <c r="J195" s="68"/>
      <c r="K195" s="68"/>
      <c r="L195" s="68"/>
      <c r="M195" s="68"/>
      <c r="N195" s="68"/>
      <c r="O195" s="72"/>
      <c r="P195" s="73"/>
      <c r="Q195" s="73"/>
      <c r="R195" s="73"/>
      <c r="S195" s="73"/>
      <c r="T195" s="75"/>
      <c r="U195" s="73"/>
      <c r="V195" s="72"/>
      <c r="W195" s="9"/>
    </row>
    <row r="196" spans="1:23" s="12" customFormat="1" ht="12.75" customHeight="1" x14ac:dyDescent="0.25">
      <c r="A196" s="13"/>
      <c r="B196" s="72"/>
      <c r="C196" s="72"/>
      <c r="D196" s="72"/>
      <c r="E196" s="72"/>
      <c r="F196" s="72"/>
      <c r="G196" s="73"/>
      <c r="H196" s="74"/>
      <c r="I196" s="74"/>
      <c r="J196" s="76"/>
      <c r="K196" s="72"/>
      <c r="L196" s="72"/>
      <c r="M196" s="72"/>
      <c r="N196" s="72"/>
      <c r="O196" s="72"/>
      <c r="P196" s="73"/>
      <c r="Q196" s="73"/>
      <c r="R196" s="73"/>
      <c r="S196" s="73"/>
      <c r="T196" s="75"/>
      <c r="U196" s="73"/>
      <c r="V196" s="72"/>
      <c r="W196" s="9"/>
    </row>
    <row r="197" spans="1:23" s="56" customFormat="1" ht="24" customHeight="1" x14ac:dyDescent="0.35">
      <c r="A197" s="55"/>
      <c r="B197" s="77" t="s">
        <v>197</v>
      </c>
      <c r="C197" s="77"/>
      <c r="D197" s="77"/>
      <c r="E197" s="77"/>
      <c r="F197" s="77"/>
      <c r="H197" s="57" t="s">
        <v>198</v>
      </c>
      <c r="I197" s="57"/>
      <c r="K197" s="59"/>
      <c r="L197" s="59"/>
      <c r="M197" s="59"/>
      <c r="N197" s="78"/>
      <c r="S197" s="58"/>
      <c r="T197" s="58"/>
      <c r="U197" s="58"/>
      <c r="V197" s="58"/>
      <c r="W197" s="59"/>
    </row>
    <row r="198" spans="1:23" s="61" customFormat="1" ht="24" customHeight="1" x14ac:dyDescent="0.3">
      <c r="A198" s="60"/>
      <c r="B198" s="79" t="s">
        <v>199</v>
      </c>
      <c r="C198" s="79"/>
      <c r="D198" s="79"/>
      <c r="E198" s="79"/>
      <c r="F198" s="79"/>
      <c r="H198" s="64" t="s">
        <v>200</v>
      </c>
      <c r="I198" s="64"/>
      <c r="K198" s="65"/>
      <c r="L198" s="65"/>
      <c r="M198" s="65"/>
      <c r="N198" s="80"/>
      <c r="S198" s="81"/>
      <c r="T198" s="81"/>
      <c r="U198" s="81"/>
      <c r="V198" s="81"/>
      <c r="W198" s="65"/>
    </row>
    <row r="199" spans="1:23" s="12" customFormat="1" ht="20.25" customHeight="1" x14ac:dyDescent="0.25">
      <c r="A199" s="82"/>
      <c r="B199" s="82"/>
      <c r="C199" s="82"/>
      <c r="D199" s="82"/>
      <c r="E199" s="82"/>
      <c r="F199" s="82"/>
      <c r="G199" s="83"/>
      <c r="H199" s="84"/>
      <c r="I199" s="84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9"/>
    </row>
    <row r="200" spans="1:23" s="12" customFormat="1" ht="28.5" customHeight="1" x14ac:dyDescent="0.25">
      <c r="A200" s="86"/>
      <c r="B200" s="86"/>
      <c r="C200" s="86"/>
      <c r="D200" s="86"/>
      <c r="E200" s="86"/>
      <c r="F200" s="86"/>
      <c r="G200" s="87"/>
      <c r="H200" s="88"/>
      <c r="I200" s="88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9"/>
    </row>
    <row r="201" spans="1:23" ht="28.5" customHeight="1" x14ac:dyDescent="0.25">
      <c r="A201" s="13"/>
      <c r="B201" s="12"/>
      <c r="C201" s="12"/>
      <c r="D201" s="12"/>
      <c r="E201" s="12"/>
      <c r="F201" s="12"/>
      <c r="I201" s="9"/>
      <c r="J201" s="12"/>
      <c r="K201" s="9"/>
      <c r="L201" s="9"/>
      <c r="M201" s="9"/>
      <c r="N201" s="10"/>
      <c r="O201" s="9"/>
      <c r="P201" s="9"/>
      <c r="Q201" s="9"/>
      <c r="R201" s="9"/>
      <c r="S201" s="9"/>
      <c r="T201" s="11"/>
      <c r="U201" s="9"/>
      <c r="V201" s="12"/>
    </row>
    <row r="202" spans="1:23" ht="28.5" customHeight="1" x14ac:dyDescent="0.25">
      <c r="A202" s="12"/>
      <c r="B202" s="12"/>
      <c r="C202" s="12"/>
      <c r="D202" s="12"/>
      <c r="E202" s="12"/>
      <c r="F202" s="12"/>
      <c r="I202" s="9"/>
      <c r="J202" s="12"/>
      <c r="K202" s="12"/>
      <c r="L202" s="9"/>
      <c r="M202" s="9"/>
      <c r="N202" s="10"/>
      <c r="O202" s="9"/>
      <c r="P202" s="9"/>
      <c r="Q202" s="9"/>
      <c r="R202" s="9"/>
      <c r="S202" s="9"/>
      <c r="T202" s="11"/>
      <c r="U202" s="9"/>
      <c r="V202" s="12"/>
    </row>
  </sheetData>
  <mergeCells count="19">
    <mergeCell ref="B198:F198"/>
    <mergeCell ref="H198:I198"/>
    <mergeCell ref="A199:F199"/>
    <mergeCell ref="J199:V199"/>
    <mergeCell ref="A200:F200"/>
    <mergeCell ref="J200:V200"/>
    <mergeCell ref="F189:G189"/>
    <mergeCell ref="J189:V189"/>
    <mergeCell ref="K193:M193"/>
    <mergeCell ref="K194:M194"/>
    <mergeCell ref="B197:F197"/>
    <mergeCell ref="H197:I197"/>
    <mergeCell ref="F1:V2"/>
    <mergeCell ref="E4:V4"/>
    <mergeCell ref="E5:V5"/>
    <mergeCell ref="E6:V6"/>
    <mergeCell ref="A175:F175"/>
    <mergeCell ref="F188:G188"/>
    <mergeCell ref="J188:V188"/>
  </mergeCells>
  <printOptions horizontalCentered="1"/>
  <pageMargins left="0" right="0" top="1.3779527559055118" bottom="0.19685039370078741" header="0.19685039370078741" footer="0.19685039370078741"/>
  <pageSetup scale="45" orientation="portrait" r:id="rId1"/>
  <headerFooter>
    <oddFooter>&amp;C&amp;P</oddFooter>
  </headerFooter>
  <rowBreaks count="4" manualBreakCount="4">
    <brk id="30" max="16383" man="1"/>
    <brk id="77" max="18" man="1"/>
    <brk id="112" max="16383" man="1"/>
    <brk id="20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2024-02-09T13:41:33Z</dcterms:created>
  <dcterms:modified xsi:type="dcterms:W3CDTF">2024-02-09T13:42:04Z</dcterms:modified>
</cp:coreProperties>
</file>