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ownloads\EJECUCIONES ABRIL 2025\"/>
    </mc:Choice>
  </mc:AlternateContent>
  <xr:revisionPtr revIDLastSave="0" documentId="8_{F16FD712-E774-4710-99A0-C0839F69B288}" xr6:coauthVersionLast="47" xr6:coauthVersionMax="47" xr10:uidLastSave="{00000000-0000-0000-0000-000000000000}"/>
  <bookViews>
    <workbookView xWindow="-120" yWindow="-120" windowWidth="29040" windowHeight="15840" xr2:uid="{D121E4A8-E99B-47CC-983A-7BF6BDD14782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2025'!$A$1:$V$201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3" i="1" l="1"/>
  <c r="I183" i="1"/>
  <c r="I182" i="1" s="1"/>
  <c r="H183" i="1"/>
  <c r="G183" i="1"/>
  <c r="U182" i="1"/>
  <c r="U185" i="1" s="1"/>
  <c r="T182" i="1"/>
  <c r="T185" i="1" s="1"/>
  <c r="S182" i="1"/>
  <c r="S185" i="1" s="1"/>
  <c r="R182" i="1"/>
  <c r="R185" i="1" s="1"/>
  <c r="Q182" i="1"/>
  <c r="Q185" i="1" s="1"/>
  <c r="P182" i="1"/>
  <c r="P185" i="1" s="1"/>
  <c r="O182" i="1"/>
  <c r="O185" i="1" s="1"/>
  <c r="N182" i="1"/>
  <c r="N185" i="1" s="1"/>
  <c r="M182" i="1"/>
  <c r="M185" i="1" s="1"/>
  <c r="L182" i="1"/>
  <c r="L185" i="1" s="1"/>
  <c r="K182" i="1"/>
  <c r="J182" i="1"/>
  <c r="J185" i="1" s="1"/>
  <c r="H182" i="1"/>
  <c r="G182" i="1"/>
  <c r="V180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V179" i="1" s="1"/>
  <c r="V178" i="1"/>
  <c r="V177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V176" i="1" s="1"/>
  <c r="I176" i="1"/>
  <c r="H176" i="1"/>
  <c r="G176" i="1"/>
  <c r="V174" i="1"/>
  <c r="V173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V172" i="1" s="1"/>
  <c r="I172" i="1"/>
  <c r="H172" i="1"/>
  <c r="G172" i="1"/>
  <c r="V171" i="1"/>
  <c r="V167" i="1" s="1"/>
  <c r="I171" i="1"/>
  <c r="V169" i="1"/>
  <c r="I169" i="1"/>
  <c r="H169" i="1"/>
  <c r="G169" i="1"/>
  <c r="V168" i="1"/>
  <c r="I168" i="1"/>
  <c r="I167" i="1" s="1"/>
  <c r="H168" i="1"/>
  <c r="G168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H167" i="1"/>
  <c r="G167" i="1"/>
  <c r="V165" i="1"/>
  <c r="I165" i="1"/>
  <c r="V164" i="1"/>
  <c r="I164" i="1"/>
  <c r="H164" i="1"/>
  <c r="V163" i="1"/>
  <c r="I163" i="1"/>
  <c r="V162" i="1"/>
  <c r="G162" i="1"/>
  <c r="I162" i="1" s="1"/>
  <c r="V161" i="1"/>
  <c r="H161" i="1"/>
  <c r="G161" i="1"/>
  <c r="I161" i="1" s="1"/>
  <c r="V160" i="1"/>
  <c r="I160" i="1"/>
  <c r="G160" i="1"/>
  <c r="V159" i="1"/>
  <c r="I159" i="1"/>
  <c r="H159" i="1"/>
  <c r="V158" i="1"/>
  <c r="I158" i="1"/>
  <c r="H158" i="1"/>
  <c r="G158" i="1"/>
  <c r="V157" i="1"/>
  <c r="I157" i="1"/>
  <c r="H157" i="1"/>
  <c r="G157" i="1"/>
  <c r="V156" i="1"/>
  <c r="I156" i="1"/>
  <c r="H156" i="1"/>
  <c r="G156" i="1"/>
  <c r="V155" i="1"/>
  <c r="V154" i="1"/>
  <c r="V143" i="1" s="1"/>
  <c r="V153" i="1"/>
  <c r="H153" i="1"/>
  <c r="G153" i="1"/>
  <c r="I153" i="1" s="1"/>
  <c r="V152" i="1"/>
  <c r="V151" i="1"/>
  <c r="H151" i="1"/>
  <c r="I151" i="1" s="1"/>
  <c r="V150" i="1"/>
  <c r="V149" i="1"/>
  <c r="H149" i="1"/>
  <c r="I149" i="1" s="1"/>
  <c r="V148" i="1"/>
  <c r="V147" i="1"/>
  <c r="H147" i="1"/>
  <c r="G147" i="1"/>
  <c r="I147" i="1" s="1"/>
  <c r="V146" i="1"/>
  <c r="H146" i="1"/>
  <c r="G146" i="1"/>
  <c r="I146" i="1" s="1"/>
  <c r="V145" i="1"/>
  <c r="H145" i="1"/>
  <c r="H143" i="1" s="1"/>
  <c r="G145" i="1"/>
  <c r="I145" i="1" s="1"/>
  <c r="V144" i="1"/>
  <c r="G144" i="1"/>
  <c r="I144" i="1" s="1"/>
  <c r="I143" i="1" s="1"/>
  <c r="U143" i="1"/>
  <c r="T143" i="1"/>
  <c r="S143" i="1"/>
  <c r="R143" i="1"/>
  <c r="Q143" i="1"/>
  <c r="P143" i="1"/>
  <c r="O143" i="1"/>
  <c r="N143" i="1"/>
  <c r="M143" i="1"/>
  <c r="L143" i="1"/>
  <c r="K143" i="1"/>
  <c r="J143" i="1"/>
  <c r="G143" i="1"/>
  <c r="V141" i="1"/>
  <c r="H141" i="1"/>
  <c r="G141" i="1"/>
  <c r="I141" i="1" s="1"/>
  <c r="V140" i="1"/>
  <c r="H140" i="1"/>
  <c r="G140" i="1"/>
  <c r="I140" i="1" s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H139" i="1"/>
  <c r="G139" i="1"/>
  <c r="V137" i="1"/>
  <c r="V136" i="1"/>
  <c r="V135" i="1"/>
  <c r="V134" i="1"/>
  <c r="V133" i="1"/>
  <c r="V132" i="1"/>
  <c r="V131" i="1"/>
  <c r="I131" i="1"/>
  <c r="H131" i="1"/>
  <c r="G131" i="1"/>
  <c r="V130" i="1"/>
  <c r="I130" i="1"/>
  <c r="H130" i="1"/>
  <c r="G130" i="1"/>
  <c r="V129" i="1"/>
  <c r="I129" i="1"/>
  <c r="H129" i="1"/>
  <c r="G129" i="1"/>
  <c r="V128" i="1"/>
  <c r="I128" i="1"/>
  <c r="V127" i="1"/>
  <c r="H127" i="1"/>
  <c r="G127" i="1"/>
  <c r="I127" i="1" s="1"/>
  <c r="V126" i="1"/>
  <c r="H126" i="1"/>
  <c r="G126" i="1"/>
  <c r="I126" i="1" s="1"/>
  <c r="V125" i="1"/>
  <c r="I125" i="1"/>
  <c r="H125" i="1"/>
  <c r="V124" i="1"/>
  <c r="I124" i="1"/>
  <c r="H124" i="1"/>
  <c r="G124" i="1"/>
  <c r="V123" i="1"/>
  <c r="V121" i="1" s="1"/>
  <c r="G123" i="1"/>
  <c r="I123" i="1" s="1"/>
  <c r="V122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H121" i="1"/>
  <c r="V120" i="1"/>
  <c r="V119" i="1"/>
  <c r="I119" i="1"/>
  <c r="V118" i="1"/>
  <c r="I118" i="1"/>
  <c r="H118" i="1"/>
  <c r="G118" i="1"/>
  <c r="V117" i="1"/>
  <c r="I117" i="1"/>
  <c r="V116" i="1"/>
  <c r="H116" i="1"/>
  <c r="G116" i="1"/>
  <c r="I116" i="1" s="1"/>
  <c r="V115" i="1"/>
  <c r="H115" i="1"/>
  <c r="G115" i="1"/>
  <c r="I115" i="1" s="1"/>
  <c r="V114" i="1"/>
  <c r="I114" i="1"/>
  <c r="H114" i="1"/>
  <c r="V113" i="1"/>
  <c r="H113" i="1"/>
  <c r="I113" i="1" s="1"/>
  <c r="V112" i="1"/>
  <c r="I112" i="1"/>
  <c r="H112" i="1"/>
  <c r="G112" i="1"/>
  <c r="V111" i="1"/>
  <c r="I111" i="1"/>
  <c r="H111" i="1"/>
  <c r="G111" i="1"/>
  <c r="V110" i="1"/>
  <c r="I110" i="1"/>
  <c r="H110" i="1"/>
  <c r="G110" i="1"/>
  <c r="V109" i="1"/>
  <c r="I109" i="1"/>
  <c r="G109" i="1"/>
  <c r="V108" i="1"/>
  <c r="I108" i="1"/>
  <c r="V107" i="1"/>
  <c r="G107" i="1"/>
  <c r="I107" i="1" s="1"/>
  <c r="V106" i="1"/>
  <c r="I106" i="1"/>
  <c r="V105" i="1"/>
  <c r="G105" i="1"/>
  <c r="I105" i="1" s="1"/>
  <c r="V104" i="1"/>
  <c r="H104" i="1"/>
  <c r="G104" i="1"/>
  <c r="I104" i="1" s="1"/>
  <c r="V103" i="1"/>
  <c r="H103" i="1"/>
  <c r="G103" i="1"/>
  <c r="I103" i="1" s="1"/>
  <c r="V102" i="1"/>
  <c r="H102" i="1"/>
  <c r="I102" i="1" s="1"/>
  <c r="V101" i="1"/>
  <c r="I101" i="1"/>
  <c r="H101" i="1"/>
  <c r="G101" i="1"/>
  <c r="V100" i="1"/>
  <c r="I100" i="1"/>
  <c r="H100" i="1"/>
  <c r="V99" i="1"/>
  <c r="H99" i="1"/>
  <c r="I99" i="1" s="1"/>
  <c r="V98" i="1"/>
  <c r="H98" i="1"/>
  <c r="G98" i="1"/>
  <c r="I98" i="1" s="1"/>
  <c r="V97" i="1"/>
  <c r="H97" i="1"/>
  <c r="G97" i="1"/>
  <c r="I97" i="1" s="1"/>
  <c r="V96" i="1"/>
  <c r="I96" i="1"/>
  <c r="V95" i="1"/>
  <c r="I95" i="1"/>
  <c r="V94" i="1"/>
  <c r="I94" i="1"/>
  <c r="H94" i="1"/>
  <c r="V93" i="1"/>
  <c r="H93" i="1"/>
  <c r="I93" i="1" s="1"/>
  <c r="V92" i="1"/>
  <c r="I92" i="1"/>
  <c r="V91" i="1"/>
  <c r="H91" i="1"/>
  <c r="G91" i="1"/>
  <c r="I91" i="1" s="1"/>
  <c r="V90" i="1"/>
  <c r="H90" i="1"/>
  <c r="G90" i="1"/>
  <c r="I90" i="1" s="1"/>
  <c r="V89" i="1"/>
  <c r="H89" i="1"/>
  <c r="G89" i="1"/>
  <c r="I89" i="1" s="1"/>
  <c r="V88" i="1"/>
  <c r="H88" i="1"/>
  <c r="I88" i="1" s="1"/>
  <c r="V87" i="1"/>
  <c r="H87" i="1"/>
  <c r="G87" i="1"/>
  <c r="I87" i="1" s="1"/>
  <c r="V86" i="1"/>
  <c r="I86" i="1"/>
  <c r="V85" i="1"/>
  <c r="H85" i="1"/>
  <c r="H83" i="1" s="1"/>
  <c r="V84" i="1"/>
  <c r="H84" i="1"/>
  <c r="G84" i="1"/>
  <c r="I84" i="1" s="1"/>
  <c r="U83" i="1"/>
  <c r="T83" i="1"/>
  <c r="S83" i="1"/>
  <c r="R83" i="1"/>
  <c r="Q83" i="1"/>
  <c r="P83" i="1"/>
  <c r="O83" i="1"/>
  <c r="N83" i="1"/>
  <c r="M83" i="1"/>
  <c r="L83" i="1"/>
  <c r="K83" i="1"/>
  <c r="J83" i="1"/>
  <c r="V83" i="1" s="1"/>
  <c r="G83" i="1"/>
  <c r="V81" i="1"/>
  <c r="H81" i="1"/>
  <c r="G81" i="1"/>
  <c r="I81" i="1" s="1"/>
  <c r="V80" i="1"/>
  <c r="H80" i="1"/>
  <c r="G80" i="1"/>
  <c r="I80" i="1" s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H74" i="1"/>
  <c r="G74" i="1"/>
  <c r="I74" i="1" s="1"/>
  <c r="V73" i="1"/>
  <c r="H73" i="1"/>
  <c r="G73" i="1"/>
  <c r="I73" i="1" s="1"/>
  <c r="V72" i="1"/>
  <c r="H72" i="1"/>
  <c r="G72" i="1"/>
  <c r="I72" i="1" s="1"/>
  <c r="V71" i="1"/>
  <c r="H71" i="1"/>
  <c r="G71" i="1"/>
  <c r="I71" i="1" s="1"/>
  <c r="V70" i="1"/>
  <c r="I70" i="1"/>
  <c r="V69" i="1"/>
  <c r="I69" i="1"/>
  <c r="H69" i="1"/>
  <c r="G69" i="1"/>
  <c r="V68" i="1"/>
  <c r="I68" i="1"/>
  <c r="H68" i="1"/>
  <c r="G68" i="1"/>
  <c r="V67" i="1"/>
  <c r="I67" i="1"/>
  <c r="H67" i="1"/>
  <c r="G67" i="1"/>
  <c r="V66" i="1"/>
  <c r="I66" i="1"/>
  <c r="H66" i="1"/>
  <c r="G66" i="1"/>
  <c r="V64" i="1"/>
  <c r="I64" i="1"/>
  <c r="H64" i="1"/>
  <c r="G64" i="1"/>
  <c r="V63" i="1"/>
  <c r="I63" i="1"/>
  <c r="H63" i="1"/>
  <c r="G63" i="1"/>
  <c r="V61" i="1"/>
  <c r="I61" i="1"/>
  <c r="H61" i="1"/>
  <c r="G61" i="1"/>
  <c r="V60" i="1"/>
  <c r="I60" i="1"/>
  <c r="H60" i="1"/>
  <c r="G60" i="1"/>
  <c r="V59" i="1"/>
  <c r="I59" i="1"/>
  <c r="G59" i="1"/>
  <c r="V58" i="1"/>
  <c r="H58" i="1"/>
  <c r="I58" i="1" s="1"/>
  <c r="G58" i="1"/>
  <c r="V57" i="1"/>
  <c r="H57" i="1"/>
  <c r="I57" i="1" s="1"/>
  <c r="G57" i="1"/>
  <c r="V56" i="1"/>
  <c r="H56" i="1"/>
  <c r="I56" i="1" s="1"/>
  <c r="G56" i="1"/>
  <c r="V55" i="1"/>
  <c r="I55" i="1"/>
  <c r="V54" i="1"/>
  <c r="H54" i="1"/>
  <c r="G54" i="1"/>
  <c r="I54" i="1" s="1"/>
  <c r="V53" i="1"/>
  <c r="H53" i="1"/>
  <c r="G53" i="1"/>
  <c r="I53" i="1" s="1"/>
  <c r="V52" i="1"/>
  <c r="H52" i="1"/>
  <c r="G52" i="1"/>
  <c r="I52" i="1" s="1"/>
  <c r="V51" i="1"/>
  <c r="I51" i="1"/>
  <c r="V50" i="1"/>
  <c r="H50" i="1"/>
  <c r="I50" i="1" s="1"/>
  <c r="V49" i="1"/>
  <c r="H49" i="1"/>
  <c r="G49" i="1"/>
  <c r="I49" i="1" s="1"/>
  <c r="V48" i="1"/>
  <c r="H48" i="1"/>
  <c r="G48" i="1"/>
  <c r="I48" i="1" s="1"/>
  <c r="V47" i="1"/>
  <c r="H47" i="1"/>
  <c r="G47" i="1"/>
  <c r="I47" i="1" s="1"/>
  <c r="V46" i="1"/>
  <c r="I46" i="1"/>
  <c r="V45" i="1"/>
  <c r="I45" i="1"/>
  <c r="H45" i="1"/>
  <c r="G45" i="1"/>
  <c r="V44" i="1"/>
  <c r="I44" i="1"/>
  <c r="H44" i="1"/>
  <c r="G44" i="1"/>
  <c r="V43" i="1"/>
  <c r="I43" i="1"/>
  <c r="H43" i="1"/>
  <c r="G43" i="1"/>
  <c r="V42" i="1"/>
  <c r="I42" i="1"/>
  <c r="H42" i="1"/>
  <c r="G42" i="1"/>
  <c r="V41" i="1"/>
  <c r="I41" i="1"/>
  <c r="H41" i="1"/>
  <c r="G41" i="1"/>
  <c r="V40" i="1"/>
  <c r="I40" i="1"/>
  <c r="H40" i="1"/>
  <c r="G40" i="1"/>
  <c r="V39" i="1"/>
  <c r="I39" i="1"/>
  <c r="H39" i="1"/>
  <c r="G39" i="1"/>
  <c r="V38" i="1"/>
  <c r="I38" i="1"/>
  <c r="H38" i="1"/>
  <c r="G38" i="1"/>
  <c r="V37" i="1"/>
  <c r="I37" i="1"/>
  <c r="H37" i="1"/>
  <c r="G37" i="1"/>
  <c r="V36" i="1"/>
  <c r="I36" i="1"/>
  <c r="H36" i="1"/>
  <c r="G36" i="1"/>
  <c r="V35" i="1"/>
  <c r="I35" i="1"/>
  <c r="H35" i="1"/>
  <c r="G35" i="1"/>
  <c r="V34" i="1"/>
  <c r="I34" i="1"/>
  <c r="H34" i="1"/>
  <c r="G34" i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V31" i="1"/>
  <c r="I31" i="1"/>
  <c r="H31" i="1"/>
  <c r="G31" i="1"/>
  <c r="V30" i="1"/>
  <c r="I30" i="1"/>
  <c r="H30" i="1"/>
  <c r="G30" i="1"/>
  <c r="V29" i="1"/>
  <c r="I29" i="1"/>
  <c r="H29" i="1"/>
  <c r="G29" i="1"/>
  <c r="V28" i="1"/>
  <c r="I28" i="1"/>
  <c r="H28" i="1"/>
  <c r="G28" i="1"/>
  <c r="V27" i="1"/>
  <c r="I27" i="1"/>
  <c r="H27" i="1"/>
  <c r="G27" i="1"/>
  <c r="V26" i="1"/>
  <c r="I26" i="1"/>
  <c r="H26" i="1"/>
  <c r="G26" i="1"/>
  <c r="V25" i="1"/>
  <c r="I25" i="1"/>
  <c r="H25" i="1"/>
  <c r="G25" i="1"/>
  <c r="V24" i="1"/>
  <c r="I24" i="1"/>
  <c r="H24" i="1"/>
  <c r="G24" i="1"/>
  <c r="V23" i="1"/>
  <c r="I23" i="1"/>
  <c r="H23" i="1"/>
  <c r="G23" i="1"/>
  <c r="V22" i="1"/>
  <c r="I22" i="1"/>
  <c r="H22" i="1"/>
  <c r="G22" i="1"/>
  <c r="V21" i="1"/>
  <c r="I21" i="1"/>
  <c r="H21" i="1"/>
  <c r="G21" i="1"/>
  <c r="V20" i="1"/>
  <c r="I20" i="1"/>
  <c r="H20" i="1"/>
  <c r="G20" i="1"/>
  <c r="V19" i="1"/>
  <c r="I19" i="1"/>
  <c r="G19" i="1"/>
  <c r="V18" i="1"/>
  <c r="I18" i="1"/>
  <c r="V17" i="1"/>
  <c r="H17" i="1"/>
  <c r="G17" i="1"/>
  <c r="I17" i="1" s="1"/>
  <c r="V16" i="1"/>
  <c r="H16" i="1"/>
  <c r="G16" i="1"/>
  <c r="I16" i="1" s="1"/>
  <c r="V15" i="1"/>
  <c r="H15" i="1"/>
  <c r="G15" i="1"/>
  <c r="I15" i="1" s="1"/>
  <c r="V14" i="1"/>
  <c r="H14" i="1"/>
  <c r="G14" i="1"/>
  <c r="I14" i="1" s="1"/>
  <c r="AC13" i="1"/>
  <c r="AB13" i="1"/>
  <c r="V13" i="1"/>
  <c r="H13" i="1"/>
  <c r="G13" i="1"/>
  <c r="I13" i="1" s="1"/>
  <c r="V12" i="1"/>
  <c r="I12" i="1"/>
  <c r="V11" i="1"/>
  <c r="H11" i="1"/>
  <c r="G11" i="1"/>
  <c r="I11" i="1" s="1"/>
  <c r="V10" i="1"/>
  <c r="I10" i="1"/>
  <c r="H10" i="1"/>
  <c r="G10" i="1"/>
  <c r="V9" i="1"/>
  <c r="H9" i="1"/>
  <c r="G9" i="1"/>
  <c r="I9" i="1" s="1"/>
  <c r="W8" i="1"/>
  <c r="V8" i="1"/>
  <c r="H8" i="1"/>
  <c r="I8" i="1" s="1"/>
  <c r="V7" i="1"/>
  <c r="L7" i="1"/>
  <c r="K7" i="1"/>
  <c r="K6" i="1" s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J6" i="1"/>
  <c r="V6" i="1" s="1"/>
  <c r="H6" i="1"/>
  <c r="G6" i="1"/>
  <c r="I139" i="1" l="1"/>
  <c r="I185" i="1" s="1"/>
  <c r="I6" i="1"/>
  <c r="I33" i="1"/>
  <c r="K185" i="1"/>
  <c r="I83" i="1"/>
  <c r="I121" i="1"/>
  <c r="G185" i="1"/>
  <c r="H185" i="1"/>
  <c r="G33" i="1"/>
  <c r="H33" i="1"/>
  <c r="I85" i="1"/>
  <c r="G121" i="1"/>
  <c r="V182" i="1"/>
  <c r="V185" i="1" s="1"/>
</calcChain>
</file>

<file path=xl/sharedStrings.xml><?xml version="1.0" encoding="utf-8"?>
<sst xmlns="http://schemas.openxmlformats.org/spreadsheetml/2006/main" count="364" uniqueCount="216">
  <si>
    <t xml:space="preserve">     EJECUCION PRESUPUESTARIA DE GASTOS Y</t>
  </si>
  <si>
    <t xml:space="preserve"> APLICACIONES FINANCIERA CORRESPONDIENTES AL MES DE ABRIL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</si>
  <si>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</si>
  <si>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</si>
  <si>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</si>
  <si>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</si>
  <si>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</si>
  <si>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</si>
  <si>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</si>
  <si>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</si>
  <si>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</si>
  <si>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</si>
  <si>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</si>
  <si>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</si>
  <si>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</si>
  <si>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</si>
  <si>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</si>
  <si>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</si>
  <si>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</si>
  <si>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</si>
  <si>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</si>
  <si>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</si>
  <si>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</si>
  <si>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</si>
  <si>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</si>
  <si>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</si>
  <si>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</si>
  <si>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</si>
  <si>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</si>
  <si>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</si>
  <si>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</si>
  <si>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</si>
  <si>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</si>
  <si>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</si>
  <si>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</si>
  <si>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</si>
  <si>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</si>
  <si>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</si>
  <si>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</si>
  <si>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</si>
  <si>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</si>
  <si>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</si>
  <si>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</si>
  <si>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</si>
  <si>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</si>
  <si>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</si>
  <si>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</si>
  <si>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</si>
  <si>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</si>
  <si>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</si>
  <si>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</si>
  <si>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10</t>
  </si>
  <si>
    <t>BENEFICIO, ACUERDO DE DESEMPEÑOS INSTIT.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</si>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</sst>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12" fillId="2" borderId="0" xfId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top"/>
    </xf>
    <xf numFmtId="43" fontId="19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43" fontId="22" fillId="2" borderId="0" xfId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E219B40E-DCC3-48EC-BF34-6C36CBF141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92AE82B-7D33-4260-B1EA-6196ABBA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EJECUCION%20ABRIL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PRESUP. EJEC. 2025"/>
      <sheetName val="EJEC. 2025"/>
      <sheetName val="INGRESOS"/>
      <sheetName val="C X PAGAR ABRIL 2025"/>
      <sheetName val="C X PAGAR MARZO 2025"/>
      <sheetName val="C X PAGAR FEBRERO 2025"/>
      <sheetName val="METAS FISICAS FINANC."/>
      <sheetName val=" C X PAGAR ENERO 2025"/>
      <sheetName val="GRAFICOS"/>
    </sheetNames>
    <sheetDataSet>
      <sheetData sheetId="0"/>
      <sheetData sheetId="1"/>
      <sheetData sheetId="2"/>
      <sheetData sheetId="3"/>
      <sheetData sheetId="4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10250000</v>
          </cell>
          <cell r="D27">
            <v>0</v>
          </cell>
        </row>
        <row r="28">
          <cell r="C28">
            <v>3800000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1">
          <cell r="C31">
            <v>20000000</v>
          </cell>
          <cell r="D31">
            <v>0</v>
          </cell>
        </row>
        <row r="33">
          <cell r="C33">
            <v>3300000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700000</v>
          </cell>
          <cell r="D36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31550000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4000000</v>
          </cell>
        </row>
        <row r="45">
          <cell r="C45">
            <v>400000</v>
          </cell>
          <cell r="D45">
            <v>1000000</v>
          </cell>
        </row>
        <row r="46">
          <cell r="C46">
            <v>2000000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0</v>
          </cell>
        </row>
        <row r="51">
          <cell r="C51">
            <v>15300000</v>
          </cell>
          <cell r="D51">
            <v>5561600.0199999996</v>
          </cell>
        </row>
        <row r="52">
          <cell r="C52">
            <v>3700000</v>
          </cell>
          <cell r="D52">
            <v>2745353.55</v>
          </cell>
        </row>
        <row r="54">
          <cell r="C54">
            <v>4000000</v>
          </cell>
          <cell r="D54">
            <v>0</v>
          </cell>
        </row>
        <row r="55">
          <cell r="C55">
            <v>4000000</v>
          </cell>
          <cell r="D55">
            <v>0</v>
          </cell>
        </row>
        <row r="57">
          <cell r="C57">
            <v>2200000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-9500000</v>
          </cell>
        </row>
        <row r="65">
          <cell r="D65">
            <v>1800000</v>
          </cell>
        </row>
        <row r="66">
          <cell r="C66">
            <v>4000000</v>
          </cell>
          <cell r="D66">
            <v>0</v>
          </cell>
        </row>
        <row r="67">
          <cell r="C67">
            <v>2000000</v>
          </cell>
          <cell r="D67">
            <v>-1000000</v>
          </cell>
        </row>
        <row r="68">
          <cell r="C68">
            <v>200000</v>
          </cell>
          <cell r="D68">
            <v>250000</v>
          </cell>
        </row>
        <row r="70">
          <cell r="C70">
            <v>4500000</v>
          </cell>
          <cell r="D70">
            <v>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0</v>
          </cell>
        </row>
        <row r="74">
          <cell r="C74">
            <v>200000</v>
          </cell>
        </row>
        <row r="75">
          <cell r="C75">
            <v>500000</v>
          </cell>
          <cell r="D75">
            <v>0</v>
          </cell>
        </row>
        <row r="77">
          <cell r="C77">
            <v>50000</v>
          </cell>
          <cell r="D77">
            <v>0</v>
          </cell>
        </row>
        <row r="78">
          <cell r="C78">
            <v>4500000</v>
          </cell>
          <cell r="D78">
            <v>123878.43</v>
          </cell>
        </row>
        <row r="79">
          <cell r="D79">
            <v>0</v>
          </cell>
        </row>
        <row r="81">
          <cell r="C81">
            <v>500000</v>
          </cell>
          <cell r="D81">
            <v>0</v>
          </cell>
        </row>
        <row r="82">
          <cell r="C82">
            <v>300000</v>
          </cell>
          <cell r="D82">
            <v>51000</v>
          </cell>
        </row>
        <row r="83">
          <cell r="C83">
            <v>200000</v>
          </cell>
          <cell r="D83">
            <v>600000</v>
          </cell>
        </row>
        <row r="84">
          <cell r="C84">
            <v>300000</v>
          </cell>
          <cell r="D84">
            <v>66316</v>
          </cell>
        </row>
        <row r="87">
          <cell r="C87">
            <v>9450000</v>
          </cell>
          <cell r="D87">
            <v>17822806.260000002</v>
          </cell>
        </row>
        <row r="88">
          <cell r="C88">
            <v>0</v>
          </cell>
          <cell r="D88">
            <v>0</v>
          </cell>
        </row>
        <row r="89">
          <cell r="C89">
            <v>300000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2">
          <cell r="C92">
            <v>200000</v>
          </cell>
          <cell r="D92">
            <v>0</v>
          </cell>
        </row>
        <row r="93">
          <cell r="C93">
            <v>600000</v>
          </cell>
          <cell r="D93">
            <v>4400000</v>
          </cell>
        </row>
        <row r="94">
          <cell r="C94">
            <v>10000000</v>
          </cell>
          <cell r="D94">
            <v>0</v>
          </cell>
        </row>
        <row r="95">
          <cell r="C95">
            <v>300000</v>
          </cell>
          <cell r="D95">
            <v>1151706.67</v>
          </cell>
        </row>
        <row r="96">
          <cell r="C96">
            <v>3400000</v>
          </cell>
          <cell r="D96">
            <v>0</v>
          </cell>
        </row>
        <row r="97">
          <cell r="C97">
            <v>200000</v>
          </cell>
          <cell r="D97">
            <v>0</v>
          </cell>
        </row>
        <row r="98">
          <cell r="C98">
            <v>250000</v>
          </cell>
          <cell r="D98">
            <v>0</v>
          </cell>
        </row>
        <row r="101">
          <cell r="C101">
            <v>900000</v>
          </cell>
          <cell r="D101">
            <v>0</v>
          </cell>
        </row>
        <row r="103">
          <cell r="D103">
            <v>0</v>
          </cell>
        </row>
        <row r="105">
          <cell r="C105">
            <v>402388</v>
          </cell>
          <cell r="D105">
            <v>0</v>
          </cell>
        </row>
        <row r="107">
          <cell r="D107">
            <v>0</v>
          </cell>
        </row>
        <row r="108">
          <cell r="C108">
            <v>1000000</v>
          </cell>
          <cell r="D108">
            <v>137642</v>
          </cell>
        </row>
        <row r="109">
          <cell r="C109">
            <v>1000000</v>
          </cell>
          <cell r="D109">
            <v>0</v>
          </cell>
        </row>
        <row r="112">
          <cell r="C112">
            <v>280357</v>
          </cell>
          <cell r="D112">
            <v>349478.02</v>
          </cell>
        </row>
        <row r="113">
          <cell r="D113">
            <v>0</v>
          </cell>
        </row>
        <row r="114">
          <cell r="D114">
            <v>2000000</v>
          </cell>
        </row>
        <row r="116">
          <cell r="C116">
            <v>4000000</v>
          </cell>
          <cell r="D116">
            <v>0</v>
          </cell>
        </row>
        <row r="117">
          <cell r="C117">
            <v>1500000</v>
          </cell>
          <cell r="D117">
            <v>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C122">
            <v>200000</v>
          </cell>
          <cell r="D122">
            <v>79454.100000000006</v>
          </cell>
        </row>
        <row r="124">
          <cell r="D124">
            <v>0</v>
          </cell>
        </row>
        <row r="126">
          <cell r="C126">
            <v>8000000</v>
          </cell>
          <cell r="D126">
            <v>5026600</v>
          </cell>
        </row>
        <row r="127">
          <cell r="C127">
            <v>4000000</v>
          </cell>
          <cell r="D127">
            <v>3250000</v>
          </cell>
        </row>
        <row r="128">
          <cell r="C128">
            <v>50000</v>
          </cell>
        </row>
        <row r="130">
          <cell r="C130">
            <v>300000</v>
          </cell>
        </row>
        <row r="133">
          <cell r="C133">
            <v>125000</v>
          </cell>
        </row>
        <row r="134">
          <cell r="C134">
            <v>125000</v>
          </cell>
          <cell r="D134">
            <v>0</v>
          </cell>
        </row>
        <row r="136">
          <cell r="C136">
            <v>1025000</v>
          </cell>
          <cell r="D136">
            <v>226124.58</v>
          </cell>
        </row>
        <row r="137">
          <cell r="C137">
            <v>2000000</v>
          </cell>
          <cell r="D137">
            <v>2714</v>
          </cell>
        </row>
        <row r="138">
          <cell r="D138">
            <v>150000</v>
          </cell>
        </row>
        <row r="139">
          <cell r="D139">
            <v>200000</v>
          </cell>
        </row>
        <row r="140">
          <cell r="C140">
            <v>200000</v>
          </cell>
          <cell r="D140">
            <v>0</v>
          </cell>
        </row>
        <row r="142">
          <cell r="C142">
            <v>0</v>
          </cell>
          <cell r="D142">
            <v>1480000</v>
          </cell>
        </row>
        <row r="144">
          <cell r="C144">
            <v>400000</v>
          </cell>
          <cell r="D144">
            <v>0</v>
          </cell>
        </row>
        <row r="150">
          <cell r="C150">
            <v>500000</v>
          </cell>
        </row>
        <row r="151">
          <cell r="C151">
            <v>3000000</v>
          </cell>
          <cell r="D151">
            <v>471600</v>
          </cell>
        </row>
        <row r="152">
          <cell r="D152">
            <v>0</v>
          </cell>
        </row>
        <row r="154">
          <cell r="C154">
            <v>1000000</v>
          </cell>
          <cell r="D154">
            <v>0</v>
          </cell>
        </row>
        <row r="155">
          <cell r="C155">
            <v>3000000</v>
          </cell>
          <cell r="D155">
            <v>10436233.9</v>
          </cell>
        </row>
        <row r="157">
          <cell r="C157">
            <v>350000000</v>
          </cell>
          <cell r="D157">
            <v>403538920</v>
          </cell>
        </row>
        <row r="158">
          <cell r="C158">
            <v>15000000</v>
          </cell>
          <cell r="D158">
            <v>1974321.04</v>
          </cell>
        </row>
        <row r="159">
          <cell r="C159">
            <v>25000000</v>
          </cell>
          <cell r="D159">
            <v>-5900000</v>
          </cell>
        </row>
        <row r="160">
          <cell r="C160">
            <v>35000000</v>
          </cell>
          <cell r="D160">
            <v>322162568.94</v>
          </cell>
        </row>
        <row r="161">
          <cell r="C161">
            <v>39000000</v>
          </cell>
          <cell r="D161">
            <v>-37000000</v>
          </cell>
        </row>
        <row r="164">
          <cell r="C164">
            <v>2000000</v>
          </cell>
          <cell r="D164">
            <v>0</v>
          </cell>
        </row>
        <row r="165">
          <cell r="C165">
            <v>1000000</v>
          </cell>
        </row>
        <row r="166">
          <cell r="C166">
            <v>5000000</v>
          </cell>
          <cell r="D166">
            <v>0</v>
          </cell>
        </row>
        <row r="167">
          <cell r="C167">
            <v>100000</v>
          </cell>
          <cell r="D167">
            <v>2989965.94</v>
          </cell>
        </row>
        <row r="169">
          <cell r="D169">
            <v>0</v>
          </cell>
        </row>
        <row r="171">
          <cell r="D171">
            <v>0</v>
          </cell>
        </row>
        <row r="173">
          <cell r="C173">
            <v>300000</v>
          </cell>
          <cell r="D173">
            <v>656000</v>
          </cell>
        </row>
        <row r="175">
          <cell r="C175">
            <v>1000000</v>
          </cell>
          <cell r="D175">
            <v>0</v>
          </cell>
        </row>
        <row r="176">
          <cell r="C176">
            <v>2000000</v>
          </cell>
          <cell r="D176">
            <v>200000.02</v>
          </cell>
        </row>
        <row r="177">
          <cell r="C177">
            <v>1000000</v>
          </cell>
          <cell r="D177">
            <v>0</v>
          </cell>
        </row>
        <row r="178">
          <cell r="D178">
            <v>300000</v>
          </cell>
        </row>
        <row r="179">
          <cell r="C179">
            <v>500000</v>
          </cell>
        </row>
        <row r="180">
          <cell r="C180">
            <v>1000000</v>
          </cell>
          <cell r="D180">
            <v>0</v>
          </cell>
        </row>
        <row r="181">
          <cell r="C181">
            <v>2500000</v>
          </cell>
        </row>
        <row r="183">
          <cell r="D183">
            <v>0</v>
          </cell>
        </row>
        <row r="185">
          <cell r="C185">
            <v>5000000</v>
          </cell>
          <cell r="D185">
            <v>37000000</v>
          </cell>
        </row>
        <row r="186">
          <cell r="C186">
            <v>5000000</v>
          </cell>
          <cell r="D186">
            <v>76881621.680000007</v>
          </cell>
        </row>
        <row r="197">
          <cell r="C197">
            <v>5000000</v>
          </cell>
          <cell r="D19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2CC4-9DBD-423E-B4F1-EE07AFBF4567}">
  <sheetPr>
    <tabColor rgb="FF92D050"/>
  </sheetPr>
  <dimension ref="A1:AC204"/>
  <sheetViews>
    <sheetView tabSelected="1" view="pageBreakPreview" zoomScale="84" zoomScaleNormal="84" zoomScaleSheetLayoutView="84" workbookViewId="0">
      <pane ySplit="5" topLeftCell="A162" activePane="bottomLeft" state="frozen"/>
      <selection activeCell="H1" sqref="H1"/>
      <selection pane="bottomLeft" activeCell="H193" sqref="H193"/>
    </sheetView>
  </sheetViews>
  <sheetFormatPr baseColWidth="10" defaultColWidth="21.140625" defaultRowHeight="16.5" x14ac:dyDescent="0.25"/>
  <cols>
    <col min="1" max="1" width="5.5703125" style="99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98" customWidth="1"/>
    <col min="8" max="8" width="22.85546875" style="98" bestFit="1" customWidth="1"/>
    <col min="9" max="9" width="21.5703125" style="4" customWidth="1"/>
    <col min="10" max="10" width="19.42578125" style="5" customWidth="1"/>
    <col min="11" max="11" width="20.140625" style="4" bestFit="1" customWidth="1"/>
    <col min="12" max="12" width="20.5703125" style="4" customWidth="1"/>
    <col min="13" max="13" width="19.5703125" style="4" customWidth="1"/>
    <col min="14" max="14" width="9.28515625" style="33" hidden="1" customWidth="1"/>
    <col min="15" max="15" width="9.7109375" style="4" hidden="1" customWidth="1"/>
    <col min="16" max="16" width="9.42578125" style="4" hidden="1" customWidth="1"/>
    <col min="17" max="17" width="10.42578125" style="4" hidden="1" customWidth="1"/>
    <col min="18" max="18" width="18.140625" style="4" hidden="1" customWidth="1"/>
    <col min="19" max="19" width="14.42578125" style="4" hidden="1" customWidth="1"/>
    <col min="20" max="20" width="16.85546875" style="100" hidden="1" customWidth="1"/>
    <col min="21" max="21" width="15.85546875" style="4" hidden="1" customWidth="1"/>
    <col min="22" max="22" width="20.140625" style="5" bestFit="1" customWidth="1"/>
    <col min="23" max="23" width="25.57031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85546875" style="5" bestFit="1" customWidth="1"/>
    <col min="265" max="265" width="21.5703125" style="5" customWidth="1"/>
    <col min="266" max="266" width="19.42578125" style="5" customWidth="1"/>
    <col min="267" max="267" width="20.140625" style="5" bestFit="1" customWidth="1"/>
    <col min="268" max="268" width="20.5703125" style="5" customWidth="1"/>
    <col min="269" max="269" width="19.5703125" style="5" customWidth="1"/>
    <col min="270" max="277" width="0" style="5" hidden="1" customWidth="1"/>
    <col min="278" max="278" width="20.140625" style="5" bestFit="1" customWidth="1"/>
    <col min="279" max="279" width="25.57031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85546875" style="5" bestFit="1" customWidth="1"/>
    <col min="521" max="521" width="21.5703125" style="5" customWidth="1"/>
    <col min="522" max="522" width="19.42578125" style="5" customWidth="1"/>
    <col min="523" max="523" width="20.140625" style="5" bestFit="1" customWidth="1"/>
    <col min="524" max="524" width="20.5703125" style="5" customWidth="1"/>
    <col min="525" max="525" width="19.5703125" style="5" customWidth="1"/>
    <col min="526" max="533" width="0" style="5" hidden="1" customWidth="1"/>
    <col min="534" max="534" width="20.140625" style="5" bestFit="1" customWidth="1"/>
    <col min="535" max="535" width="25.57031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85546875" style="5" bestFit="1" customWidth="1"/>
    <col min="777" max="777" width="21.5703125" style="5" customWidth="1"/>
    <col min="778" max="778" width="19.42578125" style="5" customWidth="1"/>
    <col min="779" max="779" width="20.140625" style="5" bestFit="1" customWidth="1"/>
    <col min="780" max="780" width="20.5703125" style="5" customWidth="1"/>
    <col min="781" max="781" width="19.5703125" style="5" customWidth="1"/>
    <col min="782" max="789" width="0" style="5" hidden="1" customWidth="1"/>
    <col min="790" max="790" width="20.140625" style="5" bestFit="1" customWidth="1"/>
    <col min="791" max="791" width="25.57031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85546875" style="5" bestFit="1" customWidth="1"/>
    <col min="1033" max="1033" width="21.5703125" style="5" customWidth="1"/>
    <col min="1034" max="1034" width="19.42578125" style="5" customWidth="1"/>
    <col min="1035" max="1035" width="20.140625" style="5" bestFit="1" customWidth="1"/>
    <col min="1036" max="1036" width="20.5703125" style="5" customWidth="1"/>
    <col min="1037" max="1037" width="19.5703125" style="5" customWidth="1"/>
    <col min="1038" max="1045" width="0" style="5" hidden="1" customWidth="1"/>
    <col min="1046" max="1046" width="20.140625" style="5" bestFit="1" customWidth="1"/>
    <col min="1047" max="1047" width="25.57031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85546875" style="5" bestFit="1" customWidth="1"/>
    <col min="1289" max="1289" width="21.5703125" style="5" customWidth="1"/>
    <col min="1290" max="1290" width="19.42578125" style="5" customWidth="1"/>
    <col min="1291" max="1291" width="20.140625" style="5" bestFit="1" customWidth="1"/>
    <col min="1292" max="1292" width="20.5703125" style="5" customWidth="1"/>
    <col min="1293" max="1293" width="19.5703125" style="5" customWidth="1"/>
    <col min="1294" max="1301" width="0" style="5" hidden="1" customWidth="1"/>
    <col min="1302" max="1302" width="20.140625" style="5" bestFit="1" customWidth="1"/>
    <col min="1303" max="1303" width="25.57031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85546875" style="5" bestFit="1" customWidth="1"/>
    <col min="1545" max="1545" width="21.5703125" style="5" customWidth="1"/>
    <col min="1546" max="1546" width="19.42578125" style="5" customWidth="1"/>
    <col min="1547" max="1547" width="20.140625" style="5" bestFit="1" customWidth="1"/>
    <col min="1548" max="1548" width="20.5703125" style="5" customWidth="1"/>
    <col min="1549" max="1549" width="19.5703125" style="5" customWidth="1"/>
    <col min="1550" max="1557" width="0" style="5" hidden="1" customWidth="1"/>
    <col min="1558" max="1558" width="20.140625" style="5" bestFit="1" customWidth="1"/>
    <col min="1559" max="1559" width="25.57031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85546875" style="5" bestFit="1" customWidth="1"/>
    <col min="1801" max="1801" width="21.5703125" style="5" customWidth="1"/>
    <col min="1802" max="1802" width="19.42578125" style="5" customWidth="1"/>
    <col min="1803" max="1803" width="20.140625" style="5" bestFit="1" customWidth="1"/>
    <col min="1804" max="1804" width="20.5703125" style="5" customWidth="1"/>
    <col min="1805" max="1805" width="19.5703125" style="5" customWidth="1"/>
    <col min="1806" max="1813" width="0" style="5" hidden="1" customWidth="1"/>
    <col min="1814" max="1814" width="20.140625" style="5" bestFit="1" customWidth="1"/>
    <col min="1815" max="1815" width="25.57031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85546875" style="5" bestFit="1" customWidth="1"/>
    <col min="2057" max="2057" width="21.5703125" style="5" customWidth="1"/>
    <col min="2058" max="2058" width="19.42578125" style="5" customWidth="1"/>
    <col min="2059" max="2059" width="20.140625" style="5" bestFit="1" customWidth="1"/>
    <col min="2060" max="2060" width="20.5703125" style="5" customWidth="1"/>
    <col min="2061" max="2061" width="19.5703125" style="5" customWidth="1"/>
    <col min="2062" max="2069" width="0" style="5" hidden="1" customWidth="1"/>
    <col min="2070" max="2070" width="20.140625" style="5" bestFit="1" customWidth="1"/>
    <col min="2071" max="2071" width="25.57031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85546875" style="5" bestFit="1" customWidth="1"/>
    <col min="2313" max="2313" width="21.5703125" style="5" customWidth="1"/>
    <col min="2314" max="2314" width="19.42578125" style="5" customWidth="1"/>
    <col min="2315" max="2315" width="20.140625" style="5" bestFit="1" customWidth="1"/>
    <col min="2316" max="2316" width="20.5703125" style="5" customWidth="1"/>
    <col min="2317" max="2317" width="19.5703125" style="5" customWidth="1"/>
    <col min="2318" max="2325" width="0" style="5" hidden="1" customWidth="1"/>
    <col min="2326" max="2326" width="20.140625" style="5" bestFit="1" customWidth="1"/>
    <col min="2327" max="2327" width="25.57031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85546875" style="5" bestFit="1" customWidth="1"/>
    <col min="2569" max="2569" width="21.5703125" style="5" customWidth="1"/>
    <col min="2570" max="2570" width="19.42578125" style="5" customWidth="1"/>
    <col min="2571" max="2571" width="20.140625" style="5" bestFit="1" customWidth="1"/>
    <col min="2572" max="2572" width="20.5703125" style="5" customWidth="1"/>
    <col min="2573" max="2573" width="19.5703125" style="5" customWidth="1"/>
    <col min="2574" max="2581" width="0" style="5" hidden="1" customWidth="1"/>
    <col min="2582" max="2582" width="20.140625" style="5" bestFit="1" customWidth="1"/>
    <col min="2583" max="2583" width="25.57031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85546875" style="5" bestFit="1" customWidth="1"/>
    <col min="2825" max="2825" width="21.5703125" style="5" customWidth="1"/>
    <col min="2826" max="2826" width="19.42578125" style="5" customWidth="1"/>
    <col min="2827" max="2827" width="20.140625" style="5" bestFit="1" customWidth="1"/>
    <col min="2828" max="2828" width="20.5703125" style="5" customWidth="1"/>
    <col min="2829" max="2829" width="19.5703125" style="5" customWidth="1"/>
    <col min="2830" max="2837" width="0" style="5" hidden="1" customWidth="1"/>
    <col min="2838" max="2838" width="20.140625" style="5" bestFit="1" customWidth="1"/>
    <col min="2839" max="2839" width="25.57031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85546875" style="5" bestFit="1" customWidth="1"/>
    <col min="3081" max="3081" width="21.5703125" style="5" customWidth="1"/>
    <col min="3082" max="3082" width="19.42578125" style="5" customWidth="1"/>
    <col min="3083" max="3083" width="20.140625" style="5" bestFit="1" customWidth="1"/>
    <col min="3084" max="3084" width="20.5703125" style="5" customWidth="1"/>
    <col min="3085" max="3085" width="19.5703125" style="5" customWidth="1"/>
    <col min="3086" max="3093" width="0" style="5" hidden="1" customWidth="1"/>
    <col min="3094" max="3094" width="20.140625" style="5" bestFit="1" customWidth="1"/>
    <col min="3095" max="3095" width="25.57031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85546875" style="5" bestFit="1" customWidth="1"/>
    <col min="3337" max="3337" width="21.5703125" style="5" customWidth="1"/>
    <col min="3338" max="3338" width="19.42578125" style="5" customWidth="1"/>
    <col min="3339" max="3339" width="20.140625" style="5" bestFit="1" customWidth="1"/>
    <col min="3340" max="3340" width="20.5703125" style="5" customWidth="1"/>
    <col min="3341" max="3341" width="19.5703125" style="5" customWidth="1"/>
    <col min="3342" max="3349" width="0" style="5" hidden="1" customWidth="1"/>
    <col min="3350" max="3350" width="20.140625" style="5" bestFit="1" customWidth="1"/>
    <col min="3351" max="3351" width="25.57031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85546875" style="5" bestFit="1" customWidth="1"/>
    <col min="3593" max="3593" width="21.5703125" style="5" customWidth="1"/>
    <col min="3594" max="3594" width="19.42578125" style="5" customWidth="1"/>
    <col min="3595" max="3595" width="20.140625" style="5" bestFit="1" customWidth="1"/>
    <col min="3596" max="3596" width="20.5703125" style="5" customWidth="1"/>
    <col min="3597" max="3597" width="19.5703125" style="5" customWidth="1"/>
    <col min="3598" max="3605" width="0" style="5" hidden="1" customWidth="1"/>
    <col min="3606" max="3606" width="20.140625" style="5" bestFit="1" customWidth="1"/>
    <col min="3607" max="3607" width="25.57031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85546875" style="5" bestFit="1" customWidth="1"/>
    <col min="3849" max="3849" width="21.5703125" style="5" customWidth="1"/>
    <col min="3850" max="3850" width="19.42578125" style="5" customWidth="1"/>
    <col min="3851" max="3851" width="20.140625" style="5" bestFit="1" customWidth="1"/>
    <col min="3852" max="3852" width="20.5703125" style="5" customWidth="1"/>
    <col min="3853" max="3853" width="19.5703125" style="5" customWidth="1"/>
    <col min="3854" max="3861" width="0" style="5" hidden="1" customWidth="1"/>
    <col min="3862" max="3862" width="20.140625" style="5" bestFit="1" customWidth="1"/>
    <col min="3863" max="3863" width="25.57031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85546875" style="5" bestFit="1" customWidth="1"/>
    <col min="4105" max="4105" width="21.5703125" style="5" customWidth="1"/>
    <col min="4106" max="4106" width="19.42578125" style="5" customWidth="1"/>
    <col min="4107" max="4107" width="20.140625" style="5" bestFit="1" customWidth="1"/>
    <col min="4108" max="4108" width="20.5703125" style="5" customWidth="1"/>
    <col min="4109" max="4109" width="19.5703125" style="5" customWidth="1"/>
    <col min="4110" max="4117" width="0" style="5" hidden="1" customWidth="1"/>
    <col min="4118" max="4118" width="20.140625" style="5" bestFit="1" customWidth="1"/>
    <col min="4119" max="4119" width="25.57031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85546875" style="5" bestFit="1" customWidth="1"/>
    <col min="4361" max="4361" width="21.5703125" style="5" customWidth="1"/>
    <col min="4362" max="4362" width="19.42578125" style="5" customWidth="1"/>
    <col min="4363" max="4363" width="20.140625" style="5" bestFit="1" customWidth="1"/>
    <col min="4364" max="4364" width="20.5703125" style="5" customWidth="1"/>
    <col min="4365" max="4365" width="19.5703125" style="5" customWidth="1"/>
    <col min="4366" max="4373" width="0" style="5" hidden="1" customWidth="1"/>
    <col min="4374" max="4374" width="20.140625" style="5" bestFit="1" customWidth="1"/>
    <col min="4375" max="4375" width="25.57031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85546875" style="5" bestFit="1" customWidth="1"/>
    <col min="4617" max="4617" width="21.5703125" style="5" customWidth="1"/>
    <col min="4618" max="4618" width="19.42578125" style="5" customWidth="1"/>
    <col min="4619" max="4619" width="20.140625" style="5" bestFit="1" customWidth="1"/>
    <col min="4620" max="4620" width="20.5703125" style="5" customWidth="1"/>
    <col min="4621" max="4621" width="19.5703125" style="5" customWidth="1"/>
    <col min="4622" max="4629" width="0" style="5" hidden="1" customWidth="1"/>
    <col min="4630" max="4630" width="20.140625" style="5" bestFit="1" customWidth="1"/>
    <col min="4631" max="4631" width="25.57031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85546875" style="5" bestFit="1" customWidth="1"/>
    <col min="4873" max="4873" width="21.5703125" style="5" customWidth="1"/>
    <col min="4874" max="4874" width="19.42578125" style="5" customWidth="1"/>
    <col min="4875" max="4875" width="20.140625" style="5" bestFit="1" customWidth="1"/>
    <col min="4876" max="4876" width="20.5703125" style="5" customWidth="1"/>
    <col min="4877" max="4877" width="19.5703125" style="5" customWidth="1"/>
    <col min="4878" max="4885" width="0" style="5" hidden="1" customWidth="1"/>
    <col min="4886" max="4886" width="20.140625" style="5" bestFit="1" customWidth="1"/>
    <col min="4887" max="4887" width="25.57031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85546875" style="5" bestFit="1" customWidth="1"/>
    <col min="5129" max="5129" width="21.5703125" style="5" customWidth="1"/>
    <col min="5130" max="5130" width="19.42578125" style="5" customWidth="1"/>
    <col min="5131" max="5131" width="20.140625" style="5" bestFit="1" customWidth="1"/>
    <col min="5132" max="5132" width="20.5703125" style="5" customWidth="1"/>
    <col min="5133" max="5133" width="19.5703125" style="5" customWidth="1"/>
    <col min="5134" max="5141" width="0" style="5" hidden="1" customWidth="1"/>
    <col min="5142" max="5142" width="20.140625" style="5" bestFit="1" customWidth="1"/>
    <col min="5143" max="5143" width="25.57031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85546875" style="5" bestFit="1" customWidth="1"/>
    <col min="5385" max="5385" width="21.5703125" style="5" customWidth="1"/>
    <col min="5386" max="5386" width="19.42578125" style="5" customWidth="1"/>
    <col min="5387" max="5387" width="20.140625" style="5" bestFit="1" customWidth="1"/>
    <col min="5388" max="5388" width="20.5703125" style="5" customWidth="1"/>
    <col min="5389" max="5389" width="19.5703125" style="5" customWidth="1"/>
    <col min="5390" max="5397" width="0" style="5" hidden="1" customWidth="1"/>
    <col min="5398" max="5398" width="20.140625" style="5" bestFit="1" customWidth="1"/>
    <col min="5399" max="5399" width="25.57031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85546875" style="5" bestFit="1" customWidth="1"/>
    <col min="5641" max="5641" width="21.5703125" style="5" customWidth="1"/>
    <col min="5642" max="5642" width="19.42578125" style="5" customWidth="1"/>
    <col min="5643" max="5643" width="20.140625" style="5" bestFit="1" customWidth="1"/>
    <col min="5644" max="5644" width="20.5703125" style="5" customWidth="1"/>
    <col min="5645" max="5645" width="19.5703125" style="5" customWidth="1"/>
    <col min="5646" max="5653" width="0" style="5" hidden="1" customWidth="1"/>
    <col min="5654" max="5654" width="20.140625" style="5" bestFit="1" customWidth="1"/>
    <col min="5655" max="5655" width="25.57031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85546875" style="5" bestFit="1" customWidth="1"/>
    <col min="5897" max="5897" width="21.5703125" style="5" customWidth="1"/>
    <col min="5898" max="5898" width="19.42578125" style="5" customWidth="1"/>
    <col min="5899" max="5899" width="20.140625" style="5" bestFit="1" customWidth="1"/>
    <col min="5900" max="5900" width="20.5703125" style="5" customWidth="1"/>
    <col min="5901" max="5901" width="19.5703125" style="5" customWidth="1"/>
    <col min="5902" max="5909" width="0" style="5" hidden="1" customWidth="1"/>
    <col min="5910" max="5910" width="20.140625" style="5" bestFit="1" customWidth="1"/>
    <col min="5911" max="5911" width="25.57031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85546875" style="5" bestFit="1" customWidth="1"/>
    <col min="6153" max="6153" width="21.5703125" style="5" customWidth="1"/>
    <col min="6154" max="6154" width="19.42578125" style="5" customWidth="1"/>
    <col min="6155" max="6155" width="20.140625" style="5" bestFit="1" customWidth="1"/>
    <col min="6156" max="6156" width="20.5703125" style="5" customWidth="1"/>
    <col min="6157" max="6157" width="19.5703125" style="5" customWidth="1"/>
    <col min="6158" max="6165" width="0" style="5" hidden="1" customWidth="1"/>
    <col min="6166" max="6166" width="20.140625" style="5" bestFit="1" customWidth="1"/>
    <col min="6167" max="6167" width="25.57031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85546875" style="5" bestFit="1" customWidth="1"/>
    <col min="6409" max="6409" width="21.5703125" style="5" customWidth="1"/>
    <col min="6410" max="6410" width="19.42578125" style="5" customWidth="1"/>
    <col min="6411" max="6411" width="20.140625" style="5" bestFit="1" customWidth="1"/>
    <col min="6412" max="6412" width="20.5703125" style="5" customWidth="1"/>
    <col min="6413" max="6413" width="19.5703125" style="5" customWidth="1"/>
    <col min="6414" max="6421" width="0" style="5" hidden="1" customWidth="1"/>
    <col min="6422" max="6422" width="20.140625" style="5" bestFit="1" customWidth="1"/>
    <col min="6423" max="6423" width="25.57031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85546875" style="5" bestFit="1" customWidth="1"/>
    <col min="6665" max="6665" width="21.5703125" style="5" customWidth="1"/>
    <col min="6666" max="6666" width="19.42578125" style="5" customWidth="1"/>
    <col min="6667" max="6667" width="20.140625" style="5" bestFit="1" customWidth="1"/>
    <col min="6668" max="6668" width="20.5703125" style="5" customWidth="1"/>
    <col min="6669" max="6669" width="19.5703125" style="5" customWidth="1"/>
    <col min="6670" max="6677" width="0" style="5" hidden="1" customWidth="1"/>
    <col min="6678" max="6678" width="20.140625" style="5" bestFit="1" customWidth="1"/>
    <col min="6679" max="6679" width="25.57031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85546875" style="5" bestFit="1" customWidth="1"/>
    <col min="6921" max="6921" width="21.5703125" style="5" customWidth="1"/>
    <col min="6922" max="6922" width="19.42578125" style="5" customWidth="1"/>
    <col min="6923" max="6923" width="20.140625" style="5" bestFit="1" customWidth="1"/>
    <col min="6924" max="6924" width="20.5703125" style="5" customWidth="1"/>
    <col min="6925" max="6925" width="19.5703125" style="5" customWidth="1"/>
    <col min="6926" max="6933" width="0" style="5" hidden="1" customWidth="1"/>
    <col min="6934" max="6934" width="20.140625" style="5" bestFit="1" customWidth="1"/>
    <col min="6935" max="6935" width="25.57031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85546875" style="5" bestFit="1" customWidth="1"/>
    <col min="7177" max="7177" width="21.5703125" style="5" customWidth="1"/>
    <col min="7178" max="7178" width="19.42578125" style="5" customWidth="1"/>
    <col min="7179" max="7179" width="20.140625" style="5" bestFit="1" customWidth="1"/>
    <col min="7180" max="7180" width="20.5703125" style="5" customWidth="1"/>
    <col min="7181" max="7181" width="19.5703125" style="5" customWidth="1"/>
    <col min="7182" max="7189" width="0" style="5" hidden="1" customWidth="1"/>
    <col min="7190" max="7190" width="20.140625" style="5" bestFit="1" customWidth="1"/>
    <col min="7191" max="7191" width="25.57031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85546875" style="5" bestFit="1" customWidth="1"/>
    <col min="7433" max="7433" width="21.5703125" style="5" customWidth="1"/>
    <col min="7434" max="7434" width="19.42578125" style="5" customWidth="1"/>
    <col min="7435" max="7435" width="20.140625" style="5" bestFit="1" customWidth="1"/>
    <col min="7436" max="7436" width="20.5703125" style="5" customWidth="1"/>
    <col min="7437" max="7437" width="19.5703125" style="5" customWidth="1"/>
    <col min="7438" max="7445" width="0" style="5" hidden="1" customWidth="1"/>
    <col min="7446" max="7446" width="20.140625" style="5" bestFit="1" customWidth="1"/>
    <col min="7447" max="7447" width="25.57031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85546875" style="5" bestFit="1" customWidth="1"/>
    <col min="7689" max="7689" width="21.5703125" style="5" customWidth="1"/>
    <col min="7690" max="7690" width="19.42578125" style="5" customWidth="1"/>
    <col min="7691" max="7691" width="20.140625" style="5" bestFit="1" customWidth="1"/>
    <col min="7692" max="7692" width="20.5703125" style="5" customWidth="1"/>
    <col min="7693" max="7693" width="19.5703125" style="5" customWidth="1"/>
    <col min="7694" max="7701" width="0" style="5" hidden="1" customWidth="1"/>
    <col min="7702" max="7702" width="20.140625" style="5" bestFit="1" customWidth="1"/>
    <col min="7703" max="7703" width="25.57031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85546875" style="5" bestFit="1" customWidth="1"/>
    <col min="7945" max="7945" width="21.5703125" style="5" customWidth="1"/>
    <col min="7946" max="7946" width="19.42578125" style="5" customWidth="1"/>
    <col min="7947" max="7947" width="20.140625" style="5" bestFit="1" customWidth="1"/>
    <col min="7948" max="7948" width="20.5703125" style="5" customWidth="1"/>
    <col min="7949" max="7949" width="19.5703125" style="5" customWidth="1"/>
    <col min="7950" max="7957" width="0" style="5" hidden="1" customWidth="1"/>
    <col min="7958" max="7958" width="20.140625" style="5" bestFit="1" customWidth="1"/>
    <col min="7959" max="7959" width="25.57031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85546875" style="5" bestFit="1" customWidth="1"/>
    <col min="8201" max="8201" width="21.5703125" style="5" customWidth="1"/>
    <col min="8202" max="8202" width="19.42578125" style="5" customWidth="1"/>
    <col min="8203" max="8203" width="20.140625" style="5" bestFit="1" customWidth="1"/>
    <col min="8204" max="8204" width="20.5703125" style="5" customWidth="1"/>
    <col min="8205" max="8205" width="19.5703125" style="5" customWidth="1"/>
    <col min="8206" max="8213" width="0" style="5" hidden="1" customWidth="1"/>
    <col min="8214" max="8214" width="20.140625" style="5" bestFit="1" customWidth="1"/>
    <col min="8215" max="8215" width="25.57031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85546875" style="5" bestFit="1" customWidth="1"/>
    <col min="8457" max="8457" width="21.5703125" style="5" customWidth="1"/>
    <col min="8458" max="8458" width="19.42578125" style="5" customWidth="1"/>
    <col min="8459" max="8459" width="20.140625" style="5" bestFit="1" customWidth="1"/>
    <col min="8460" max="8460" width="20.5703125" style="5" customWidth="1"/>
    <col min="8461" max="8461" width="19.5703125" style="5" customWidth="1"/>
    <col min="8462" max="8469" width="0" style="5" hidden="1" customWidth="1"/>
    <col min="8470" max="8470" width="20.140625" style="5" bestFit="1" customWidth="1"/>
    <col min="8471" max="8471" width="25.57031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85546875" style="5" bestFit="1" customWidth="1"/>
    <col min="8713" max="8713" width="21.5703125" style="5" customWidth="1"/>
    <col min="8714" max="8714" width="19.42578125" style="5" customWidth="1"/>
    <col min="8715" max="8715" width="20.140625" style="5" bestFit="1" customWidth="1"/>
    <col min="8716" max="8716" width="20.5703125" style="5" customWidth="1"/>
    <col min="8717" max="8717" width="19.5703125" style="5" customWidth="1"/>
    <col min="8718" max="8725" width="0" style="5" hidden="1" customWidth="1"/>
    <col min="8726" max="8726" width="20.140625" style="5" bestFit="1" customWidth="1"/>
    <col min="8727" max="8727" width="25.57031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85546875" style="5" bestFit="1" customWidth="1"/>
    <col min="8969" max="8969" width="21.5703125" style="5" customWidth="1"/>
    <col min="8970" max="8970" width="19.42578125" style="5" customWidth="1"/>
    <col min="8971" max="8971" width="20.140625" style="5" bestFit="1" customWidth="1"/>
    <col min="8972" max="8972" width="20.5703125" style="5" customWidth="1"/>
    <col min="8973" max="8973" width="19.5703125" style="5" customWidth="1"/>
    <col min="8974" max="8981" width="0" style="5" hidden="1" customWidth="1"/>
    <col min="8982" max="8982" width="20.140625" style="5" bestFit="1" customWidth="1"/>
    <col min="8983" max="8983" width="25.57031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85546875" style="5" bestFit="1" customWidth="1"/>
    <col min="9225" max="9225" width="21.5703125" style="5" customWidth="1"/>
    <col min="9226" max="9226" width="19.42578125" style="5" customWidth="1"/>
    <col min="9227" max="9227" width="20.140625" style="5" bestFit="1" customWidth="1"/>
    <col min="9228" max="9228" width="20.5703125" style="5" customWidth="1"/>
    <col min="9229" max="9229" width="19.5703125" style="5" customWidth="1"/>
    <col min="9230" max="9237" width="0" style="5" hidden="1" customWidth="1"/>
    <col min="9238" max="9238" width="20.140625" style="5" bestFit="1" customWidth="1"/>
    <col min="9239" max="9239" width="25.57031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85546875" style="5" bestFit="1" customWidth="1"/>
    <col min="9481" max="9481" width="21.5703125" style="5" customWidth="1"/>
    <col min="9482" max="9482" width="19.42578125" style="5" customWidth="1"/>
    <col min="9483" max="9483" width="20.140625" style="5" bestFit="1" customWidth="1"/>
    <col min="9484" max="9484" width="20.5703125" style="5" customWidth="1"/>
    <col min="9485" max="9485" width="19.5703125" style="5" customWidth="1"/>
    <col min="9486" max="9493" width="0" style="5" hidden="1" customWidth="1"/>
    <col min="9494" max="9494" width="20.140625" style="5" bestFit="1" customWidth="1"/>
    <col min="9495" max="9495" width="25.57031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85546875" style="5" bestFit="1" customWidth="1"/>
    <col min="9737" max="9737" width="21.5703125" style="5" customWidth="1"/>
    <col min="9738" max="9738" width="19.42578125" style="5" customWidth="1"/>
    <col min="9739" max="9739" width="20.140625" style="5" bestFit="1" customWidth="1"/>
    <col min="9740" max="9740" width="20.5703125" style="5" customWidth="1"/>
    <col min="9741" max="9741" width="19.5703125" style="5" customWidth="1"/>
    <col min="9742" max="9749" width="0" style="5" hidden="1" customWidth="1"/>
    <col min="9750" max="9750" width="20.140625" style="5" bestFit="1" customWidth="1"/>
    <col min="9751" max="9751" width="25.57031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85546875" style="5" bestFit="1" customWidth="1"/>
    <col min="9993" max="9993" width="21.5703125" style="5" customWidth="1"/>
    <col min="9994" max="9994" width="19.42578125" style="5" customWidth="1"/>
    <col min="9995" max="9995" width="20.140625" style="5" bestFit="1" customWidth="1"/>
    <col min="9996" max="9996" width="20.5703125" style="5" customWidth="1"/>
    <col min="9997" max="9997" width="19.5703125" style="5" customWidth="1"/>
    <col min="9998" max="10005" width="0" style="5" hidden="1" customWidth="1"/>
    <col min="10006" max="10006" width="20.140625" style="5" bestFit="1" customWidth="1"/>
    <col min="10007" max="10007" width="25.57031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85546875" style="5" bestFit="1" customWidth="1"/>
    <col min="10249" max="10249" width="21.5703125" style="5" customWidth="1"/>
    <col min="10250" max="10250" width="19.42578125" style="5" customWidth="1"/>
    <col min="10251" max="10251" width="20.140625" style="5" bestFit="1" customWidth="1"/>
    <col min="10252" max="10252" width="20.5703125" style="5" customWidth="1"/>
    <col min="10253" max="10253" width="19.5703125" style="5" customWidth="1"/>
    <col min="10254" max="10261" width="0" style="5" hidden="1" customWidth="1"/>
    <col min="10262" max="10262" width="20.140625" style="5" bestFit="1" customWidth="1"/>
    <col min="10263" max="10263" width="25.57031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85546875" style="5" bestFit="1" customWidth="1"/>
    <col min="10505" max="10505" width="21.5703125" style="5" customWidth="1"/>
    <col min="10506" max="10506" width="19.42578125" style="5" customWidth="1"/>
    <col min="10507" max="10507" width="20.140625" style="5" bestFit="1" customWidth="1"/>
    <col min="10508" max="10508" width="20.5703125" style="5" customWidth="1"/>
    <col min="10509" max="10509" width="19.5703125" style="5" customWidth="1"/>
    <col min="10510" max="10517" width="0" style="5" hidden="1" customWidth="1"/>
    <col min="10518" max="10518" width="20.140625" style="5" bestFit="1" customWidth="1"/>
    <col min="10519" max="10519" width="25.57031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85546875" style="5" bestFit="1" customWidth="1"/>
    <col min="10761" max="10761" width="21.5703125" style="5" customWidth="1"/>
    <col min="10762" max="10762" width="19.42578125" style="5" customWidth="1"/>
    <col min="10763" max="10763" width="20.140625" style="5" bestFit="1" customWidth="1"/>
    <col min="10764" max="10764" width="20.5703125" style="5" customWidth="1"/>
    <col min="10765" max="10765" width="19.5703125" style="5" customWidth="1"/>
    <col min="10766" max="10773" width="0" style="5" hidden="1" customWidth="1"/>
    <col min="10774" max="10774" width="20.140625" style="5" bestFit="1" customWidth="1"/>
    <col min="10775" max="10775" width="25.57031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85546875" style="5" bestFit="1" customWidth="1"/>
    <col min="11017" max="11017" width="21.5703125" style="5" customWidth="1"/>
    <col min="11018" max="11018" width="19.42578125" style="5" customWidth="1"/>
    <col min="11019" max="11019" width="20.140625" style="5" bestFit="1" customWidth="1"/>
    <col min="11020" max="11020" width="20.5703125" style="5" customWidth="1"/>
    <col min="11021" max="11021" width="19.5703125" style="5" customWidth="1"/>
    <col min="11022" max="11029" width="0" style="5" hidden="1" customWidth="1"/>
    <col min="11030" max="11030" width="20.140625" style="5" bestFit="1" customWidth="1"/>
    <col min="11031" max="11031" width="25.57031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85546875" style="5" bestFit="1" customWidth="1"/>
    <col min="11273" max="11273" width="21.5703125" style="5" customWidth="1"/>
    <col min="11274" max="11274" width="19.42578125" style="5" customWidth="1"/>
    <col min="11275" max="11275" width="20.140625" style="5" bestFit="1" customWidth="1"/>
    <col min="11276" max="11276" width="20.5703125" style="5" customWidth="1"/>
    <col min="11277" max="11277" width="19.5703125" style="5" customWidth="1"/>
    <col min="11278" max="11285" width="0" style="5" hidden="1" customWidth="1"/>
    <col min="11286" max="11286" width="20.140625" style="5" bestFit="1" customWidth="1"/>
    <col min="11287" max="11287" width="25.57031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85546875" style="5" bestFit="1" customWidth="1"/>
    <col min="11529" max="11529" width="21.5703125" style="5" customWidth="1"/>
    <col min="11530" max="11530" width="19.42578125" style="5" customWidth="1"/>
    <col min="11531" max="11531" width="20.140625" style="5" bestFit="1" customWidth="1"/>
    <col min="11532" max="11532" width="20.5703125" style="5" customWidth="1"/>
    <col min="11533" max="11533" width="19.5703125" style="5" customWidth="1"/>
    <col min="11534" max="11541" width="0" style="5" hidden="1" customWidth="1"/>
    <col min="11542" max="11542" width="20.140625" style="5" bestFit="1" customWidth="1"/>
    <col min="11543" max="11543" width="25.57031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85546875" style="5" bestFit="1" customWidth="1"/>
    <col min="11785" max="11785" width="21.5703125" style="5" customWidth="1"/>
    <col min="11786" max="11786" width="19.42578125" style="5" customWidth="1"/>
    <col min="11787" max="11787" width="20.140625" style="5" bestFit="1" customWidth="1"/>
    <col min="11788" max="11788" width="20.5703125" style="5" customWidth="1"/>
    <col min="11789" max="11789" width="19.5703125" style="5" customWidth="1"/>
    <col min="11790" max="11797" width="0" style="5" hidden="1" customWidth="1"/>
    <col min="11798" max="11798" width="20.140625" style="5" bestFit="1" customWidth="1"/>
    <col min="11799" max="11799" width="25.57031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85546875" style="5" bestFit="1" customWidth="1"/>
    <col min="12041" max="12041" width="21.5703125" style="5" customWidth="1"/>
    <col min="12042" max="12042" width="19.42578125" style="5" customWidth="1"/>
    <col min="12043" max="12043" width="20.140625" style="5" bestFit="1" customWidth="1"/>
    <col min="12044" max="12044" width="20.5703125" style="5" customWidth="1"/>
    <col min="12045" max="12045" width="19.5703125" style="5" customWidth="1"/>
    <col min="12046" max="12053" width="0" style="5" hidden="1" customWidth="1"/>
    <col min="12054" max="12054" width="20.140625" style="5" bestFit="1" customWidth="1"/>
    <col min="12055" max="12055" width="25.57031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85546875" style="5" bestFit="1" customWidth="1"/>
    <col min="12297" max="12297" width="21.5703125" style="5" customWidth="1"/>
    <col min="12298" max="12298" width="19.42578125" style="5" customWidth="1"/>
    <col min="12299" max="12299" width="20.140625" style="5" bestFit="1" customWidth="1"/>
    <col min="12300" max="12300" width="20.5703125" style="5" customWidth="1"/>
    <col min="12301" max="12301" width="19.5703125" style="5" customWidth="1"/>
    <col min="12302" max="12309" width="0" style="5" hidden="1" customWidth="1"/>
    <col min="12310" max="12310" width="20.140625" style="5" bestFit="1" customWidth="1"/>
    <col min="12311" max="12311" width="25.57031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85546875" style="5" bestFit="1" customWidth="1"/>
    <col min="12553" max="12553" width="21.5703125" style="5" customWidth="1"/>
    <col min="12554" max="12554" width="19.42578125" style="5" customWidth="1"/>
    <col min="12555" max="12555" width="20.140625" style="5" bestFit="1" customWidth="1"/>
    <col min="12556" max="12556" width="20.5703125" style="5" customWidth="1"/>
    <col min="12557" max="12557" width="19.5703125" style="5" customWidth="1"/>
    <col min="12558" max="12565" width="0" style="5" hidden="1" customWidth="1"/>
    <col min="12566" max="12566" width="20.140625" style="5" bestFit="1" customWidth="1"/>
    <col min="12567" max="12567" width="25.57031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85546875" style="5" bestFit="1" customWidth="1"/>
    <col min="12809" max="12809" width="21.5703125" style="5" customWidth="1"/>
    <col min="12810" max="12810" width="19.42578125" style="5" customWidth="1"/>
    <col min="12811" max="12811" width="20.140625" style="5" bestFit="1" customWidth="1"/>
    <col min="12812" max="12812" width="20.5703125" style="5" customWidth="1"/>
    <col min="12813" max="12813" width="19.5703125" style="5" customWidth="1"/>
    <col min="12814" max="12821" width="0" style="5" hidden="1" customWidth="1"/>
    <col min="12822" max="12822" width="20.140625" style="5" bestFit="1" customWidth="1"/>
    <col min="12823" max="12823" width="25.57031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85546875" style="5" bestFit="1" customWidth="1"/>
    <col min="13065" max="13065" width="21.5703125" style="5" customWidth="1"/>
    <col min="13066" max="13066" width="19.42578125" style="5" customWidth="1"/>
    <col min="13067" max="13067" width="20.140625" style="5" bestFit="1" customWidth="1"/>
    <col min="13068" max="13068" width="20.5703125" style="5" customWidth="1"/>
    <col min="13069" max="13069" width="19.5703125" style="5" customWidth="1"/>
    <col min="13070" max="13077" width="0" style="5" hidden="1" customWidth="1"/>
    <col min="13078" max="13078" width="20.140625" style="5" bestFit="1" customWidth="1"/>
    <col min="13079" max="13079" width="25.57031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85546875" style="5" bestFit="1" customWidth="1"/>
    <col min="13321" max="13321" width="21.5703125" style="5" customWidth="1"/>
    <col min="13322" max="13322" width="19.42578125" style="5" customWidth="1"/>
    <col min="13323" max="13323" width="20.140625" style="5" bestFit="1" customWidth="1"/>
    <col min="13324" max="13324" width="20.5703125" style="5" customWidth="1"/>
    <col min="13325" max="13325" width="19.5703125" style="5" customWidth="1"/>
    <col min="13326" max="13333" width="0" style="5" hidden="1" customWidth="1"/>
    <col min="13334" max="13334" width="20.140625" style="5" bestFit="1" customWidth="1"/>
    <col min="13335" max="13335" width="25.57031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85546875" style="5" bestFit="1" customWidth="1"/>
    <col min="13577" max="13577" width="21.5703125" style="5" customWidth="1"/>
    <col min="13578" max="13578" width="19.42578125" style="5" customWidth="1"/>
    <col min="13579" max="13579" width="20.140625" style="5" bestFit="1" customWidth="1"/>
    <col min="13580" max="13580" width="20.5703125" style="5" customWidth="1"/>
    <col min="13581" max="13581" width="19.5703125" style="5" customWidth="1"/>
    <col min="13582" max="13589" width="0" style="5" hidden="1" customWidth="1"/>
    <col min="13590" max="13590" width="20.140625" style="5" bestFit="1" customWidth="1"/>
    <col min="13591" max="13591" width="25.57031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85546875" style="5" bestFit="1" customWidth="1"/>
    <col min="13833" max="13833" width="21.5703125" style="5" customWidth="1"/>
    <col min="13834" max="13834" width="19.42578125" style="5" customWidth="1"/>
    <col min="13835" max="13835" width="20.140625" style="5" bestFit="1" customWidth="1"/>
    <col min="13836" max="13836" width="20.5703125" style="5" customWidth="1"/>
    <col min="13837" max="13837" width="19.5703125" style="5" customWidth="1"/>
    <col min="13838" max="13845" width="0" style="5" hidden="1" customWidth="1"/>
    <col min="13846" max="13846" width="20.140625" style="5" bestFit="1" customWidth="1"/>
    <col min="13847" max="13847" width="25.57031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85546875" style="5" bestFit="1" customWidth="1"/>
    <col min="14089" max="14089" width="21.5703125" style="5" customWidth="1"/>
    <col min="14090" max="14090" width="19.42578125" style="5" customWidth="1"/>
    <col min="14091" max="14091" width="20.140625" style="5" bestFit="1" customWidth="1"/>
    <col min="14092" max="14092" width="20.5703125" style="5" customWidth="1"/>
    <col min="14093" max="14093" width="19.5703125" style="5" customWidth="1"/>
    <col min="14094" max="14101" width="0" style="5" hidden="1" customWidth="1"/>
    <col min="14102" max="14102" width="20.140625" style="5" bestFit="1" customWidth="1"/>
    <col min="14103" max="14103" width="25.57031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85546875" style="5" bestFit="1" customWidth="1"/>
    <col min="14345" max="14345" width="21.5703125" style="5" customWidth="1"/>
    <col min="14346" max="14346" width="19.42578125" style="5" customWidth="1"/>
    <col min="14347" max="14347" width="20.140625" style="5" bestFit="1" customWidth="1"/>
    <col min="14348" max="14348" width="20.5703125" style="5" customWidth="1"/>
    <col min="14349" max="14349" width="19.5703125" style="5" customWidth="1"/>
    <col min="14350" max="14357" width="0" style="5" hidden="1" customWidth="1"/>
    <col min="14358" max="14358" width="20.140625" style="5" bestFit="1" customWidth="1"/>
    <col min="14359" max="14359" width="25.57031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85546875" style="5" bestFit="1" customWidth="1"/>
    <col min="14601" max="14601" width="21.5703125" style="5" customWidth="1"/>
    <col min="14602" max="14602" width="19.42578125" style="5" customWidth="1"/>
    <col min="14603" max="14603" width="20.140625" style="5" bestFit="1" customWidth="1"/>
    <col min="14604" max="14604" width="20.5703125" style="5" customWidth="1"/>
    <col min="14605" max="14605" width="19.5703125" style="5" customWidth="1"/>
    <col min="14606" max="14613" width="0" style="5" hidden="1" customWidth="1"/>
    <col min="14614" max="14614" width="20.140625" style="5" bestFit="1" customWidth="1"/>
    <col min="14615" max="14615" width="25.57031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85546875" style="5" bestFit="1" customWidth="1"/>
    <col min="14857" max="14857" width="21.5703125" style="5" customWidth="1"/>
    <col min="14858" max="14858" width="19.42578125" style="5" customWidth="1"/>
    <col min="14859" max="14859" width="20.140625" style="5" bestFit="1" customWidth="1"/>
    <col min="14860" max="14860" width="20.5703125" style="5" customWidth="1"/>
    <col min="14861" max="14861" width="19.5703125" style="5" customWidth="1"/>
    <col min="14862" max="14869" width="0" style="5" hidden="1" customWidth="1"/>
    <col min="14870" max="14870" width="20.140625" style="5" bestFit="1" customWidth="1"/>
    <col min="14871" max="14871" width="25.57031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85546875" style="5" bestFit="1" customWidth="1"/>
    <col min="15113" max="15113" width="21.5703125" style="5" customWidth="1"/>
    <col min="15114" max="15114" width="19.42578125" style="5" customWidth="1"/>
    <col min="15115" max="15115" width="20.140625" style="5" bestFit="1" customWidth="1"/>
    <col min="15116" max="15116" width="20.5703125" style="5" customWidth="1"/>
    <col min="15117" max="15117" width="19.5703125" style="5" customWidth="1"/>
    <col min="15118" max="15125" width="0" style="5" hidden="1" customWidth="1"/>
    <col min="15126" max="15126" width="20.140625" style="5" bestFit="1" customWidth="1"/>
    <col min="15127" max="15127" width="25.57031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85546875" style="5" bestFit="1" customWidth="1"/>
    <col min="15369" max="15369" width="21.5703125" style="5" customWidth="1"/>
    <col min="15370" max="15370" width="19.42578125" style="5" customWidth="1"/>
    <col min="15371" max="15371" width="20.140625" style="5" bestFit="1" customWidth="1"/>
    <col min="15372" max="15372" width="20.5703125" style="5" customWidth="1"/>
    <col min="15373" max="15373" width="19.5703125" style="5" customWidth="1"/>
    <col min="15374" max="15381" width="0" style="5" hidden="1" customWidth="1"/>
    <col min="15382" max="15382" width="20.140625" style="5" bestFit="1" customWidth="1"/>
    <col min="15383" max="15383" width="25.57031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85546875" style="5" bestFit="1" customWidth="1"/>
    <col min="15625" max="15625" width="21.5703125" style="5" customWidth="1"/>
    <col min="15626" max="15626" width="19.42578125" style="5" customWidth="1"/>
    <col min="15627" max="15627" width="20.140625" style="5" bestFit="1" customWidth="1"/>
    <col min="15628" max="15628" width="20.5703125" style="5" customWidth="1"/>
    <col min="15629" max="15629" width="19.5703125" style="5" customWidth="1"/>
    <col min="15630" max="15637" width="0" style="5" hidden="1" customWidth="1"/>
    <col min="15638" max="15638" width="20.140625" style="5" bestFit="1" customWidth="1"/>
    <col min="15639" max="15639" width="25.57031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85546875" style="5" bestFit="1" customWidth="1"/>
    <col min="15881" max="15881" width="21.5703125" style="5" customWidth="1"/>
    <col min="15882" max="15882" width="19.42578125" style="5" customWidth="1"/>
    <col min="15883" max="15883" width="20.140625" style="5" bestFit="1" customWidth="1"/>
    <col min="15884" max="15884" width="20.5703125" style="5" customWidth="1"/>
    <col min="15885" max="15885" width="19.5703125" style="5" customWidth="1"/>
    <col min="15886" max="15893" width="0" style="5" hidden="1" customWidth="1"/>
    <col min="15894" max="15894" width="20.140625" style="5" bestFit="1" customWidth="1"/>
    <col min="15895" max="15895" width="25.57031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85546875" style="5" bestFit="1" customWidth="1"/>
    <col min="16137" max="16137" width="21.5703125" style="5" customWidth="1"/>
    <col min="16138" max="16138" width="19.42578125" style="5" customWidth="1"/>
    <col min="16139" max="16139" width="20.140625" style="5" bestFit="1" customWidth="1"/>
    <col min="16140" max="16140" width="20.5703125" style="5" customWidth="1"/>
    <col min="16141" max="16141" width="19.5703125" style="5" customWidth="1"/>
    <col min="16142" max="16149" width="0" style="5" hidden="1" customWidth="1"/>
    <col min="16150" max="16150" width="20.140625" style="5" bestFit="1" customWidth="1"/>
    <col min="16151" max="16151" width="25.57031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7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6"/>
    </row>
    <row r="6" spans="1:29" s="24" customFormat="1" ht="23.25" customHeight="1" x14ac:dyDescent="0.2">
      <c r="A6" s="18"/>
      <c r="B6" s="6"/>
      <c r="C6" s="6"/>
      <c r="D6" s="6"/>
      <c r="E6" s="6"/>
      <c r="F6" s="18" t="s">
        <v>24</v>
      </c>
      <c r="G6" s="19">
        <f t="shared" ref="G6:U6" si="0">SUM(G7:G31)</f>
        <v>615550000</v>
      </c>
      <c r="H6" s="20">
        <f>SUM(H7:H31)</f>
        <v>0</v>
      </c>
      <c r="I6" s="21">
        <f t="shared" si="0"/>
        <v>615550000</v>
      </c>
      <c r="J6" s="22">
        <f t="shared" si="0"/>
        <v>41582734.300000004</v>
      </c>
      <c r="K6" s="22">
        <f t="shared" si="0"/>
        <v>46866086.720000006</v>
      </c>
      <c r="L6" s="22">
        <f t="shared" si="0"/>
        <v>50551761.240000002</v>
      </c>
      <c r="M6" s="22">
        <f t="shared" si="0"/>
        <v>50082541.059999995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19">
        <f>SUM(J6:U6)</f>
        <v>189083123.32000002</v>
      </c>
      <c r="W6" s="23"/>
      <c r="X6" s="23"/>
    </row>
    <row r="7" spans="1:29" s="34" customFormat="1" ht="23.25" customHeight="1" x14ac:dyDescent="0.2">
      <c r="A7" s="25">
        <v>2</v>
      </c>
      <c r="B7" s="25">
        <v>1</v>
      </c>
      <c r="C7" s="25">
        <v>1</v>
      </c>
      <c r="D7" s="25">
        <v>1</v>
      </c>
      <c r="E7" s="26" t="s">
        <v>25</v>
      </c>
      <c r="F7" s="27" t="s">
        <v>26</v>
      </c>
      <c r="G7" s="28">
        <f>+'[1]PRESUP. EJEC. 2025'!C9</f>
        <v>261500000</v>
      </c>
      <c r="H7" s="29">
        <f>+'[1]PRESUP. EJEC. 2025'!D9</f>
        <v>-3000000</v>
      </c>
      <c r="I7" s="30">
        <f>+G7+H7</f>
        <v>258500000</v>
      </c>
      <c r="J7" s="29">
        <v>20462417.399999999</v>
      </c>
      <c r="K7" s="29">
        <f>20625500</f>
        <v>20625500</v>
      </c>
      <c r="L7" s="29">
        <f>20040500</f>
        <v>20040500</v>
      </c>
      <c r="M7" s="29">
        <v>20371000</v>
      </c>
      <c r="N7" s="29"/>
      <c r="O7" s="29"/>
      <c r="P7" s="29"/>
      <c r="Q7" s="29"/>
      <c r="R7" s="29"/>
      <c r="S7" s="29"/>
      <c r="T7" s="31"/>
      <c r="U7" s="29"/>
      <c r="V7" s="32">
        <f>SUM(J7:U7)</f>
        <v>81499417.400000006</v>
      </c>
      <c r="W7" s="33"/>
      <c r="X7" s="33"/>
      <c r="Y7" s="33"/>
      <c r="Z7" s="33"/>
      <c r="AA7" s="33"/>
      <c r="AB7" s="33"/>
    </row>
    <row r="8" spans="1:29" s="34" customFormat="1" ht="23.25" hidden="1" customHeight="1" x14ac:dyDescent="0.2">
      <c r="A8" s="25">
        <v>2</v>
      </c>
      <c r="B8" s="25">
        <v>1</v>
      </c>
      <c r="C8" s="25">
        <v>1</v>
      </c>
      <c r="D8" s="25">
        <v>2</v>
      </c>
      <c r="E8" s="26" t="s">
        <v>27</v>
      </c>
      <c r="F8" s="27" t="s">
        <v>28</v>
      </c>
      <c r="G8" s="28">
        <v>0</v>
      </c>
      <c r="H8" s="29">
        <f>+'[1]PRESUP. EJEC. 2025'!D11</f>
        <v>0</v>
      </c>
      <c r="I8" s="30">
        <f t="shared" ref="I8:I31" si="1">+G8+H8</f>
        <v>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29"/>
      <c r="V8" s="32">
        <f>SUM(J8:U8)</f>
        <v>0</v>
      </c>
      <c r="W8" s="33">
        <f>+P8*5</f>
        <v>0</v>
      </c>
      <c r="X8" s="33"/>
      <c r="Y8" s="33"/>
      <c r="Z8" s="33"/>
      <c r="AA8" s="33"/>
      <c r="AB8" s="33"/>
    </row>
    <row r="9" spans="1:29" s="34" customFormat="1" ht="23.25" customHeight="1" x14ac:dyDescent="0.2">
      <c r="A9" s="25">
        <v>2</v>
      </c>
      <c r="B9" s="25">
        <v>1</v>
      </c>
      <c r="C9" s="25">
        <v>1</v>
      </c>
      <c r="D9" s="25">
        <v>2</v>
      </c>
      <c r="E9" s="26" t="s">
        <v>29</v>
      </c>
      <c r="F9" s="35" t="s">
        <v>30</v>
      </c>
      <c r="G9" s="28">
        <f>+'[1]PRESUP. EJEC. 2025'!C12</f>
        <v>39000000</v>
      </c>
      <c r="H9" s="36">
        <f>+'[1]PRESUP. EJEC. 2025'!D12</f>
        <v>-26000000</v>
      </c>
      <c r="I9" s="30">
        <f t="shared" si="1"/>
        <v>13000000</v>
      </c>
      <c r="J9" s="29">
        <v>0</v>
      </c>
      <c r="K9" s="29">
        <v>2366600</v>
      </c>
      <c r="L9" s="29">
        <v>5685600</v>
      </c>
      <c r="M9" s="29">
        <v>0</v>
      </c>
      <c r="N9" s="29"/>
      <c r="O9" s="29"/>
      <c r="P9" s="29"/>
      <c r="Q9" s="29"/>
      <c r="R9" s="29"/>
      <c r="S9" s="29"/>
      <c r="T9" s="31"/>
      <c r="U9" s="29"/>
      <c r="V9" s="32">
        <f t="shared" ref="V9:V81" si="2">SUM(J9:U9)</f>
        <v>8052200</v>
      </c>
      <c r="W9" s="33"/>
      <c r="X9" s="33"/>
      <c r="Y9" s="33"/>
      <c r="Z9" s="33"/>
      <c r="AA9" s="33"/>
      <c r="AB9" s="33"/>
    </row>
    <row r="10" spans="1:29" s="34" customFormat="1" ht="23.25" customHeight="1" x14ac:dyDescent="0.2">
      <c r="A10" s="25">
        <v>2</v>
      </c>
      <c r="B10" s="25">
        <v>1</v>
      </c>
      <c r="C10" s="25">
        <v>1</v>
      </c>
      <c r="D10" s="25">
        <v>2</v>
      </c>
      <c r="E10" s="26" t="s">
        <v>31</v>
      </c>
      <c r="F10" s="27" t="s">
        <v>32</v>
      </c>
      <c r="G10" s="28">
        <f>+'[1]PRESUP. EJEC. 2025'!C13</f>
        <v>71500000</v>
      </c>
      <c r="H10" s="37">
        <f>+'[1]PRESUP. EJEC. 2025'!D13</f>
        <v>16200000</v>
      </c>
      <c r="I10" s="30">
        <f>+G10+H10</f>
        <v>87700000</v>
      </c>
      <c r="J10" s="29">
        <v>9007000</v>
      </c>
      <c r="K10" s="29">
        <v>9436000</v>
      </c>
      <c r="L10" s="29">
        <v>8957000</v>
      </c>
      <c r="M10" s="29">
        <v>8908000</v>
      </c>
      <c r="N10" s="29"/>
      <c r="O10" s="29"/>
      <c r="P10" s="29"/>
      <c r="Q10" s="29"/>
      <c r="R10" s="29"/>
      <c r="S10" s="29"/>
      <c r="T10" s="31"/>
      <c r="U10" s="29"/>
      <c r="V10" s="32">
        <f>SUM(J10:U10)</f>
        <v>36308000</v>
      </c>
      <c r="W10" s="33"/>
      <c r="X10" s="33"/>
      <c r="Y10" s="33"/>
      <c r="Z10" s="33"/>
      <c r="AA10" s="33"/>
      <c r="AB10" s="33"/>
    </row>
    <row r="11" spans="1:29" s="34" customFormat="1" ht="23.25" customHeight="1" x14ac:dyDescent="0.2">
      <c r="A11" s="25">
        <v>2</v>
      </c>
      <c r="B11" s="25">
        <v>1</v>
      </c>
      <c r="C11" s="25">
        <v>1</v>
      </c>
      <c r="D11" s="25">
        <v>2</v>
      </c>
      <c r="E11" s="26" t="s">
        <v>33</v>
      </c>
      <c r="F11" s="27" t="s">
        <v>34</v>
      </c>
      <c r="G11" s="28">
        <f>+'[1]PRESUP. EJEC. 2025'!C14</f>
        <v>22300000</v>
      </c>
      <c r="H11" s="29">
        <f>+'[1]PRESUP. EJEC. 2025'!D14</f>
        <v>9800000</v>
      </c>
      <c r="I11" s="30">
        <f>+G11+H11</f>
        <v>32100000</v>
      </c>
      <c r="J11" s="29">
        <v>2920000</v>
      </c>
      <c r="K11" s="29">
        <v>2920000</v>
      </c>
      <c r="L11" s="29">
        <v>3664362</v>
      </c>
      <c r="M11" s="29">
        <v>8409070.8800000008</v>
      </c>
      <c r="N11" s="29"/>
      <c r="O11" s="29"/>
      <c r="P11" s="29"/>
      <c r="Q11" s="29"/>
      <c r="R11" s="29"/>
      <c r="S11" s="29"/>
      <c r="T11" s="31"/>
      <c r="U11" s="29"/>
      <c r="V11" s="32">
        <f>SUM(J11:U11)</f>
        <v>17913432.880000003</v>
      </c>
      <c r="W11" s="33"/>
      <c r="X11" s="33"/>
      <c r="Y11" s="33"/>
      <c r="Z11" s="33"/>
      <c r="AA11" s="33"/>
      <c r="AB11" s="33"/>
    </row>
    <row r="12" spans="1:29" s="34" customFormat="1" ht="23.25" customHeight="1" x14ac:dyDescent="0.2">
      <c r="A12" s="25">
        <v>2</v>
      </c>
      <c r="B12" s="25">
        <v>1</v>
      </c>
      <c r="C12" s="25">
        <v>1</v>
      </c>
      <c r="D12" s="25">
        <v>2</v>
      </c>
      <c r="E12" s="26" t="s">
        <v>35</v>
      </c>
      <c r="F12" s="27" t="s">
        <v>36</v>
      </c>
      <c r="G12" s="28">
        <v>0</v>
      </c>
      <c r="H12" s="29">
        <v>3000000</v>
      </c>
      <c r="I12" s="30">
        <f>+G12+H12</f>
        <v>3000000</v>
      </c>
      <c r="J12" s="29">
        <v>0</v>
      </c>
      <c r="K12" s="29">
        <v>0</v>
      </c>
      <c r="L12" s="29">
        <v>0</v>
      </c>
      <c r="M12" s="29">
        <v>132000</v>
      </c>
      <c r="N12" s="29"/>
      <c r="O12" s="29"/>
      <c r="P12" s="29"/>
      <c r="Q12" s="29"/>
      <c r="R12" s="29"/>
      <c r="S12" s="29"/>
      <c r="T12" s="31"/>
      <c r="U12" s="29"/>
      <c r="V12" s="32">
        <f>SUM(J12:U12)</f>
        <v>132000</v>
      </c>
      <c r="W12" s="33"/>
      <c r="X12" s="33"/>
      <c r="Y12" s="33"/>
      <c r="Z12" s="33"/>
      <c r="AA12" s="33"/>
      <c r="AB12" s="33"/>
    </row>
    <row r="13" spans="1:29" s="34" customFormat="1" ht="23.25" customHeight="1" x14ac:dyDescent="0.2">
      <c r="A13" s="25">
        <v>2</v>
      </c>
      <c r="B13" s="25">
        <v>1</v>
      </c>
      <c r="C13" s="25">
        <v>1</v>
      </c>
      <c r="D13" s="25">
        <v>3</v>
      </c>
      <c r="E13" s="26" t="s">
        <v>25</v>
      </c>
      <c r="F13" s="27" t="s">
        <v>37</v>
      </c>
      <c r="G13" s="28">
        <f>+'[1]PRESUP. EJEC. 2025'!C16</f>
        <v>34000000</v>
      </c>
      <c r="H13" s="29">
        <f>+'[1]PRESUP. EJEC. 2025'!D16</f>
        <v>0</v>
      </c>
      <c r="I13" s="30">
        <f t="shared" si="1"/>
        <v>34000000</v>
      </c>
      <c r="J13" s="29">
        <v>2676350</v>
      </c>
      <c r="K13" s="29">
        <v>2676350</v>
      </c>
      <c r="L13" s="29">
        <v>2676350</v>
      </c>
      <c r="M13" s="29">
        <v>2616350</v>
      </c>
      <c r="N13" s="29"/>
      <c r="O13" s="29"/>
      <c r="P13" s="29"/>
      <c r="Q13" s="29"/>
      <c r="R13" s="29"/>
      <c r="S13" s="29"/>
      <c r="T13" s="31"/>
      <c r="U13" s="29"/>
      <c r="V13" s="32">
        <f t="shared" si="2"/>
        <v>10645400</v>
      </c>
      <c r="W13" s="33"/>
      <c r="X13" s="23"/>
      <c r="Y13" s="23"/>
      <c r="Z13" s="23"/>
      <c r="AA13" s="23"/>
      <c r="AB13" s="23">
        <f>SUM(AB10:AB11)</f>
        <v>0</v>
      </c>
      <c r="AC13" s="23">
        <f>SUM(AC10:AC11)</f>
        <v>0</v>
      </c>
    </row>
    <row r="14" spans="1:29" s="34" customFormat="1" ht="23.25" customHeight="1" x14ac:dyDescent="0.2">
      <c r="A14" s="25">
        <v>2</v>
      </c>
      <c r="B14" s="25">
        <v>1</v>
      </c>
      <c r="C14" s="25">
        <v>1</v>
      </c>
      <c r="D14" s="25">
        <v>4</v>
      </c>
      <c r="E14" s="26" t="s">
        <v>25</v>
      </c>
      <c r="F14" s="38" t="s">
        <v>38</v>
      </c>
      <c r="G14" s="28">
        <f>+'[1]PRESUP. EJEC. 2025'!C17</f>
        <v>37450000</v>
      </c>
      <c r="H14" s="29">
        <f>+'[1]PRESUP. EJEC. 2025'!D17</f>
        <v>0</v>
      </c>
      <c r="I14" s="30">
        <f t="shared" si="1"/>
        <v>37450000</v>
      </c>
      <c r="J14" s="29">
        <v>0</v>
      </c>
      <c r="K14" s="29">
        <v>0</v>
      </c>
      <c r="L14" s="29">
        <v>0</v>
      </c>
      <c r="M14" s="29">
        <v>0</v>
      </c>
      <c r="N14" s="29"/>
      <c r="O14" s="29"/>
      <c r="P14" s="29"/>
      <c r="Q14" s="29"/>
      <c r="R14" s="29"/>
      <c r="S14" s="29"/>
      <c r="T14" s="31"/>
      <c r="U14" s="29"/>
      <c r="V14" s="32">
        <f t="shared" si="2"/>
        <v>0</v>
      </c>
      <c r="W14" s="33"/>
      <c r="X14" s="33"/>
      <c r="Y14" s="33"/>
      <c r="Z14" s="33"/>
      <c r="AA14" s="33"/>
      <c r="AB14" s="33"/>
    </row>
    <row r="15" spans="1:29" s="34" customFormat="1" ht="23.25" customHeight="1" x14ac:dyDescent="0.2">
      <c r="A15" s="25">
        <v>2</v>
      </c>
      <c r="B15" s="25">
        <v>1</v>
      </c>
      <c r="C15" s="25">
        <v>1</v>
      </c>
      <c r="D15" s="25">
        <v>5</v>
      </c>
      <c r="E15" s="26" t="s">
        <v>39</v>
      </c>
      <c r="F15" s="27" t="s">
        <v>40</v>
      </c>
      <c r="G15" s="28">
        <f>+'[1]PRESUP. EJEC. 2025'!C19</f>
        <v>2600000</v>
      </c>
      <c r="H15" s="29">
        <f>+'[1]PRESUP. EJEC. 2025'!D19</f>
        <v>0</v>
      </c>
      <c r="I15" s="30">
        <f t="shared" si="1"/>
        <v>2600000</v>
      </c>
      <c r="J15" s="29">
        <v>0</v>
      </c>
      <c r="K15" s="29">
        <v>0</v>
      </c>
      <c r="L15" s="29">
        <v>88000</v>
      </c>
      <c r="M15" s="29">
        <v>0</v>
      </c>
      <c r="N15" s="29"/>
      <c r="O15" s="29"/>
      <c r="P15" s="29"/>
      <c r="Q15" s="29"/>
      <c r="R15" s="29"/>
      <c r="S15" s="29"/>
      <c r="T15" s="31"/>
      <c r="U15" s="29"/>
      <c r="V15" s="32">
        <f t="shared" si="2"/>
        <v>88000</v>
      </c>
      <c r="W15" s="33"/>
      <c r="X15" s="33"/>
      <c r="Y15" s="33"/>
      <c r="Z15" s="33"/>
      <c r="AA15" s="33"/>
      <c r="AB15" s="33"/>
    </row>
    <row r="16" spans="1:29" s="34" customFormat="1" ht="23.25" customHeight="1" x14ac:dyDescent="0.2">
      <c r="A16" s="25">
        <v>2</v>
      </c>
      <c r="B16" s="25">
        <v>1</v>
      </c>
      <c r="C16" s="25">
        <v>1</v>
      </c>
      <c r="D16" s="25">
        <v>6</v>
      </c>
      <c r="E16" s="26" t="s">
        <v>25</v>
      </c>
      <c r="F16" s="27" t="s">
        <v>41</v>
      </c>
      <c r="G16" s="28">
        <f>+'[1]PRESUP. EJEC. 2025'!C20</f>
        <v>1800000</v>
      </c>
      <c r="H16" s="29">
        <f>+'[1]PRESUP. EJEC. 2025'!D20</f>
        <v>0</v>
      </c>
      <c r="I16" s="30">
        <f t="shared" si="1"/>
        <v>1800000</v>
      </c>
      <c r="J16" s="29">
        <v>0</v>
      </c>
      <c r="K16" s="29">
        <v>0</v>
      </c>
      <c r="L16" s="29">
        <v>617766.49</v>
      </c>
      <c r="M16" s="29">
        <v>0</v>
      </c>
      <c r="N16" s="29"/>
      <c r="O16" s="29"/>
      <c r="P16" s="29"/>
      <c r="Q16" s="29"/>
      <c r="R16" s="29"/>
      <c r="S16" s="29"/>
      <c r="T16" s="31"/>
      <c r="U16" s="29"/>
      <c r="V16" s="32">
        <f t="shared" si="2"/>
        <v>617766.49</v>
      </c>
      <c r="W16" s="33"/>
      <c r="X16" s="33"/>
      <c r="Y16" s="33"/>
      <c r="Z16" s="33"/>
      <c r="AA16" s="33"/>
      <c r="AB16" s="33"/>
    </row>
    <row r="17" spans="1:28" s="34" customFormat="1" ht="23.25" customHeight="1" x14ac:dyDescent="0.2">
      <c r="A17" s="25">
        <v>2</v>
      </c>
      <c r="B17" s="25">
        <v>1</v>
      </c>
      <c r="C17" s="25">
        <v>2</v>
      </c>
      <c r="D17" s="25">
        <v>2</v>
      </c>
      <c r="E17" s="26" t="s">
        <v>25</v>
      </c>
      <c r="F17" s="35" t="s">
        <v>42</v>
      </c>
      <c r="G17" s="28">
        <f>+'[1]PRESUP. EJEC. 2025'!C22</f>
        <v>2900000</v>
      </c>
      <c r="H17" s="36">
        <f>+'[1]PRESUP. EJEC. 2025'!D22</f>
        <v>0</v>
      </c>
      <c r="I17" s="30">
        <f t="shared" si="1"/>
        <v>2900000</v>
      </c>
      <c r="J17" s="29">
        <v>0</v>
      </c>
      <c r="K17" s="29">
        <v>0</v>
      </c>
      <c r="L17" s="29">
        <v>0</v>
      </c>
      <c r="M17" s="29">
        <v>0</v>
      </c>
      <c r="N17" s="29"/>
      <c r="O17" s="29"/>
      <c r="P17" s="29"/>
      <c r="Q17" s="29"/>
      <c r="R17" s="29"/>
      <c r="S17" s="29"/>
      <c r="T17" s="31"/>
      <c r="U17" s="29"/>
      <c r="V17" s="32">
        <f>SUM(J17:U17)</f>
        <v>0</v>
      </c>
      <c r="W17" s="33"/>
      <c r="X17" s="33"/>
      <c r="Y17" s="33"/>
      <c r="Z17" s="33"/>
      <c r="AA17" s="33"/>
      <c r="AB17" s="33"/>
    </row>
    <row r="18" spans="1:28" s="34" customFormat="1" ht="23.25" hidden="1" customHeight="1" x14ac:dyDescent="0.2">
      <c r="A18" s="25">
        <v>2</v>
      </c>
      <c r="B18" s="25">
        <v>1</v>
      </c>
      <c r="C18" s="25">
        <v>2</v>
      </c>
      <c r="D18" s="25">
        <v>2</v>
      </c>
      <c r="E18" s="26" t="s">
        <v>43</v>
      </c>
      <c r="F18" s="38" t="s">
        <v>44</v>
      </c>
      <c r="G18" s="28">
        <v>0</v>
      </c>
      <c r="H18" s="36">
        <v>0</v>
      </c>
      <c r="I18" s="30">
        <f t="shared" si="1"/>
        <v>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29"/>
      <c r="V18" s="32">
        <f>SUM(J18:U18)</f>
        <v>0</v>
      </c>
      <c r="W18" s="33"/>
      <c r="X18" s="33"/>
      <c r="Y18" s="33"/>
      <c r="Z18" s="33"/>
      <c r="AA18" s="33"/>
      <c r="AB18" s="33"/>
    </row>
    <row r="19" spans="1:28" s="34" customFormat="1" ht="23.25" customHeight="1" x14ac:dyDescent="0.2">
      <c r="A19" s="25">
        <v>2</v>
      </c>
      <c r="B19" s="25">
        <v>1</v>
      </c>
      <c r="C19" s="25">
        <v>2</v>
      </c>
      <c r="D19" s="25">
        <v>2</v>
      </c>
      <c r="E19" s="26" t="s">
        <v>45</v>
      </c>
      <c r="F19" s="35" t="s">
        <v>46</v>
      </c>
      <c r="G19" s="28">
        <f>+'[1]PRESUP. EJEC. 2025'!C24</f>
        <v>6000000</v>
      </c>
      <c r="H19" s="36">
        <v>0</v>
      </c>
      <c r="I19" s="30">
        <f>+G19+H19</f>
        <v>6000000</v>
      </c>
      <c r="J19" s="29">
        <v>0</v>
      </c>
      <c r="K19" s="29">
        <v>178000</v>
      </c>
      <c r="L19" s="29">
        <v>89000</v>
      </c>
      <c r="M19" s="29">
        <v>89000</v>
      </c>
      <c r="N19" s="29"/>
      <c r="O19" s="29"/>
      <c r="P19" s="29"/>
      <c r="Q19" s="29"/>
      <c r="R19" s="29"/>
      <c r="S19" s="29"/>
      <c r="T19" s="31"/>
      <c r="U19" s="29"/>
      <c r="V19" s="32">
        <f>SUM(J19:U19)</f>
        <v>356000</v>
      </c>
      <c r="W19" s="33"/>
      <c r="X19" s="33"/>
      <c r="Y19" s="33"/>
      <c r="Z19" s="33"/>
      <c r="AA19" s="33"/>
      <c r="AB19" s="33"/>
    </row>
    <row r="20" spans="1:28" s="34" customFormat="1" ht="23.25" customHeight="1" x14ac:dyDescent="0.2">
      <c r="A20" s="25">
        <v>2</v>
      </c>
      <c r="B20" s="25">
        <v>1</v>
      </c>
      <c r="C20" s="25">
        <v>2</v>
      </c>
      <c r="D20" s="25">
        <v>2</v>
      </c>
      <c r="E20" s="26" t="s">
        <v>27</v>
      </c>
      <c r="F20" s="35" t="s">
        <v>47</v>
      </c>
      <c r="G20" s="28">
        <f>+'[1]PRESUP. EJEC. 2025'!C25</f>
        <v>14200000</v>
      </c>
      <c r="H20" s="36">
        <f>+'[1]PRESUP. EJEC. 2025'!D25</f>
        <v>0</v>
      </c>
      <c r="I20" s="30">
        <f t="shared" si="1"/>
        <v>14200000</v>
      </c>
      <c r="J20" s="29">
        <v>1535500</v>
      </c>
      <c r="K20" s="29">
        <v>1589500</v>
      </c>
      <c r="L20" s="29">
        <v>1624500</v>
      </c>
      <c r="M20" s="29">
        <v>1660500</v>
      </c>
      <c r="N20" s="29"/>
      <c r="O20" s="29"/>
      <c r="P20" s="29"/>
      <c r="Q20" s="29"/>
      <c r="R20" s="29"/>
      <c r="S20" s="29"/>
      <c r="T20" s="31"/>
      <c r="U20" s="29"/>
      <c r="V20" s="32">
        <f t="shared" si="2"/>
        <v>6410000</v>
      </c>
      <c r="W20" s="33"/>
      <c r="X20" s="33"/>
      <c r="Y20" s="33"/>
      <c r="Z20" s="33"/>
      <c r="AA20" s="33"/>
      <c r="AB20" s="33"/>
    </row>
    <row r="21" spans="1:28" s="34" customFormat="1" ht="23.25" customHeight="1" x14ac:dyDescent="0.2">
      <c r="A21" s="25">
        <v>2</v>
      </c>
      <c r="B21" s="25">
        <v>1</v>
      </c>
      <c r="C21" s="25">
        <v>2</v>
      </c>
      <c r="D21" s="25">
        <v>2</v>
      </c>
      <c r="E21" s="26" t="s">
        <v>29</v>
      </c>
      <c r="F21" s="35" t="s">
        <v>48</v>
      </c>
      <c r="G21" s="28">
        <f>+'[1]PRESUP. EJEC. 2025'!C26</f>
        <v>15900000</v>
      </c>
      <c r="H21" s="36">
        <f>+'[1]PRESUP. EJEC. 2025'!D26</f>
        <v>0</v>
      </c>
      <c r="I21" s="30">
        <f t="shared" si="1"/>
        <v>15900000</v>
      </c>
      <c r="J21" s="29">
        <v>0</v>
      </c>
      <c r="K21" s="29">
        <v>0</v>
      </c>
      <c r="L21" s="29">
        <v>0</v>
      </c>
      <c r="M21" s="29">
        <v>0</v>
      </c>
      <c r="N21" s="29"/>
      <c r="O21" s="29"/>
      <c r="P21" s="29"/>
      <c r="Q21" s="29"/>
      <c r="R21" s="29"/>
      <c r="S21" s="29"/>
      <c r="T21" s="31"/>
      <c r="U21" s="29"/>
      <c r="V21" s="32">
        <f t="shared" si="2"/>
        <v>0</v>
      </c>
      <c r="W21" s="33"/>
      <c r="X21" s="33"/>
      <c r="Y21" s="33"/>
      <c r="Z21" s="33"/>
      <c r="AA21" s="33"/>
      <c r="AB21" s="33"/>
    </row>
    <row r="22" spans="1:28" s="34" customFormat="1" ht="23.25" customHeight="1" x14ac:dyDescent="0.2">
      <c r="A22" s="25">
        <v>2</v>
      </c>
      <c r="B22" s="25">
        <v>1</v>
      </c>
      <c r="C22" s="25">
        <v>2</v>
      </c>
      <c r="D22" s="25">
        <v>2</v>
      </c>
      <c r="E22" s="26" t="s">
        <v>31</v>
      </c>
      <c r="F22" s="35" t="s">
        <v>49</v>
      </c>
      <c r="G22" s="28">
        <f>+'[1]PRESUP. EJEC. 2025'!C27</f>
        <v>10250000</v>
      </c>
      <c r="H22" s="36">
        <f>+'[1]PRESUP. EJEC. 2025'!D27</f>
        <v>0</v>
      </c>
      <c r="I22" s="30">
        <f t="shared" si="1"/>
        <v>10250000</v>
      </c>
      <c r="J22" s="29">
        <v>0</v>
      </c>
      <c r="K22" s="29">
        <v>0</v>
      </c>
      <c r="L22" s="29">
        <v>0</v>
      </c>
      <c r="M22" s="39">
        <v>0</v>
      </c>
      <c r="N22" s="29"/>
      <c r="O22" s="29"/>
      <c r="P22" s="29"/>
      <c r="Q22" s="29"/>
      <c r="R22" s="29"/>
      <c r="S22" s="29"/>
      <c r="T22" s="31"/>
      <c r="U22" s="29"/>
      <c r="V22" s="32">
        <f t="shared" si="2"/>
        <v>0</v>
      </c>
      <c r="W22" s="33"/>
      <c r="X22" s="33"/>
      <c r="Y22" s="33"/>
      <c r="Z22" s="33"/>
      <c r="AA22" s="33"/>
      <c r="AB22" s="33"/>
    </row>
    <row r="23" spans="1:28" s="34" customFormat="1" ht="23.25" customHeight="1" x14ac:dyDescent="0.2">
      <c r="A23" s="25">
        <v>2</v>
      </c>
      <c r="B23" s="25">
        <v>1</v>
      </c>
      <c r="C23" s="25">
        <v>2</v>
      </c>
      <c r="D23" s="25">
        <v>2</v>
      </c>
      <c r="E23" s="26" t="s">
        <v>33</v>
      </c>
      <c r="F23" s="35" t="s">
        <v>50</v>
      </c>
      <c r="G23" s="28">
        <f>+'[1]PRESUP. EJEC. 2025'!C28</f>
        <v>3800000</v>
      </c>
      <c r="H23" s="36">
        <f>+'[1]PRESUP. EJEC. 2025'!D28</f>
        <v>0</v>
      </c>
      <c r="I23" s="30">
        <f t="shared" si="1"/>
        <v>3800000</v>
      </c>
      <c r="J23" s="29">
        <v>0</v>
      </c>
      <c r="K23" s="29">
        <v>0</v>
      </c>
      <c r="L23" s="29">
        <v>0</v>
      </c>
      <c r="M23" s="29">
        <v>0</v>
      </c>
      <c r="N23" s="29"/>
      <c r="O23" s="29"/>
      <c r="P23" s="29"/>
      <c r="Q23" s="29"/>
      <c r="R23" s="29"/>
      <c r="S23" s="29"/>
      <c r="T23" s="31"/>
      <c r="U23" s="29"/>
      <c r="V23" s="32">
        <f t="shared" si="2"/>
        <v>0</v>
      </c>
      <c r="W23" s="33"/>
      <c r="X23" s="33"/>
      <c r="Y23" s="33"/>
      <c r="Z23" s="33"/>
      <c r="AA23" s="33"/>
      <c r="AB23" s="33"/>
    </row>
    <row r="24" spans="1:28" s="34" customFormat="1" ht="23.25" hidden="1" customHeight="1" x14ac:dyDescent="0.2">
      <c r="A24" s="25">
        <v>2</v>
      </c>
      <c r="B24" s="25">
        <v>1</v>
      </c>
      <c r="C24" s="25">
        <v>2</v>
      </c>
      <c r="D24" s="25">
        <v>2</v>
      </c>
      <c r="E24" s="26" t="s">
        <v>51</v>
      </c>
      <c r="F24" s="35" t="s">
        <v>52</v>
      </c>
      <c r="G24" s="28">
        <f>+'[1]PRESUP. EJEC. 2025'!C29</f>
        <v>0</v>
      </c>
      <c r="H24" s="36">
        <f>+'[1]PRESUP. EJEC. 2025'!D29</f>
        <v>0</v>
      </c>
      <c r="I24" s="30">
        <f t="shared" si="1"/>
        <v>0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2">
        <f t="shared" si="2"/>
        <v>0</v>
      </c>
      <c r="W24" s="33"/>
      <c r="X24" s="33"/>
      <c r="Y24" s="33"/>
      <c r="Z24" s="33"/>
      <c r="AA24" s="33"/>
      <c r="AB24" s="33"/>
    </row>
    <row r="25" spans="1:28" s="34" customFormat="1" ht="23.25" customHeight="1" x14ac:dyDescent="0.2">
      <c r="A25" s="25">
        <v>2</v>
      </c>
      <c r="B25" s="25">
        <v>1</v>
      </c>
      <c r="C25" s="25">
        <v>3</v>
      </c>
      <c r="D25" s="25">
        <v>1</v>
      </c>
      <c r="E25" s="26" t="s">
        <v>25</v>
      </c>
      <c r="F25" s="27" t="s">
        <v>53</v>
      </c>
      <c r="G25" s="28">
        <f>+'[1]PRESUP. EJEC. 2025'!C31</f>
        <v>20000000</v>
      </c>
      <c r="H25" s="29">
        <f>+'[1]PRESUP. EJEC. 2025'!D31</f>
        <v>0</v>
      </c>
      <c r="I25" s="30">
        <f t="shared" si="1"/>
        <v>20000000</v>
      </c>
      <c r="J25" s="29">
        <v>0</v>
      </c>
      <c r="K25" s="29">
        <v>1680000</v>
      </c>
      <c r="L25" s="29">
        <v>1640000</v>
      </c>
      <c r="M25" s="29">
        <v>1400000</v>
      </c>
      <c r="N25" s="29"/>
      <c r="O25" s="29"/>
      <c r="P25" s="29"/>
      <c r="Q25" s="29"/>
      <c r="R25" s="29"/>
      <c r="S25" s="29"/>
      <c r="T25" s="31"/>
      <c r="U25" s="29"/>
      <c r="V25" s="32">
        <f t="shared" si="2"/>
        <v>4720000</v>
      </c>
      <c r="W25" s="33"/>
      <c r="X25" s="33"/>
      <c r="Y25" s="33"/>
      <c r="Z25" s="33"/>
      <c r="AA25" s="33"/>
      <c r="AB25" s="33"/>
    </row>
    <row r="26" spans="1:28" s="34" customFormat="1" ht="23.25" customHeight="1" x14ac:dyDescent="0.2">
      <c r="A26" s="25">
        <v>2</v>
      </c>
      <c r="B26" s="25">
        <v>1</v>
      </c>
      <c r="C26" s="25">
        <v>3</v>
      </c>
      <c r="D26" s="25">
        <v>2</v>
      </c>
      <c r="E26" s="26" t="s">
        <v>25</v>
      </c>
      <c r="F26" s="27" t="s">
        <v>54</v>
      </c>
      <c r="G26" s="28">
        <f>+'[1]PRESUP. EJEC. 2025'!C33</f>
        <v>3300000</v>
      </c>
      <c r="H26" s="29">
        <f>+'[1]PRESUP. EJEC. 2025'!D33</f>
        <v>0</v>
      </c>
      <c r="I26" s="30">
        <f t="shared" si="1"/>
        <v>3300000</v>
      </c>
      <c r="J26" s="29">
        <v>0</v>
      </c>
      <c r="K26" s="29">
        <v>0</v>
      </c>
      <c r="L26" s="29">
        <v>0</v>
      </c>
      <c r="M26" s="29">
        <v>0</v>
      </c>
      <c r="N26" s="29"/>
      <c r="O26" s="29"/>
      <c r="P26" s="29"/>
      <c r="Q26" s="29"/>
      <c r="R26" s="29"/>
      <c r="S26" s="29"/>
      <c r="T26" s="31"/>
      <c r="U26" s="29"/>
      <c r="V26" s="32">
        <f t="shared" si="2"/>
        <v>0</v>
      </c>
      <c r="W26" s="33"/>
      <c r="X26" s="33"/>
      <c r="Y26" s="33"/>
      <c r="Z26" s="33"/>
      <c r="AA26" s="33"/>
      <c r="AB26" s="33"/>
    </row>
    <row r="27" spans="1:28" s="34" customFormat="1" ht="23.25" hidden="1" customHeight="1" x14ac:dyDescent="0.2">
      <c r="A27" s="25">
        <v>2</v>
      </c>
      <c r="B27" s="25">
        <v>1</v>
      </c>
      <c r="C27" s="25">
        <v>4</v>
      </c>
      <c r="D27" s="25">
        <v>2</v>
      </c>
      <c r="E27" s="26" t="s">
        <v>43</v>
      </c>
      <c r="F27" s="27" t="s">
        <v>55</v>
      </c>
      <c r="G27" s="28">
        <f>+'[1]PRESUP. EJEC. 2025'!C35</f>
        <v>0</v>
      </c>
      <c r="H27" s="29">
        <f>+'[1]PRESUP. EJEC. 2025'!D35</f>
        <v>0</v>
      </c>
      <c r="I27" s="30">
        <f t="shared" si="1"/>
        <v>0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29"/>
      <c r="V27" s="32">
        <f t="shared" si="2"/>
        <v>0</v>
      </c>
      <c r="W27" s="33"/>
      <c r="X27" s="33"/>
    </row>
    <row r="28" spans="1:28" s="34" customFormat="1" ht="23.25" customHeight="1" x14ac:dyDescent="0.2">
      <c r="A28" s="25">
        <v>2</v>
      </c>
      <c r="B28" s="25">
        <v>1</v>
      </c>
      <c r="C28" s="25">
        <v>4</v>
      </c>
      <c r="D28" s="25">
        <v>2</v>
      </c>
      <c r="E28" s="26" t="s">
        <v>45</v>
      </c>
      <c r="F28" s="27" t="s">
        <v>56</v>
      </c>
      <c r="G28" s="28">
        <f>+'[1]PRESUP. EJEC. 2025'!C36</f>
        <v>700000</v>
      </c>
      <c r="H28" s="29">
        <f>+'[1]PRESUP. EJEC. 2025'!D36</f>
        <v>0</v>
      </c>
      <c r="I28" s="30">
        <f t="shared" si="1"/>
        <v>700000</v>
      </c>
      <c r="J28" s="29">
        <v>0</v>
      </c>
      <c r="K28" s="29">
        <v>0</v>
      </c>
      <c r="L28" s="29">
        <v>0</v>
      </c>
      <c r="M28" s="29">
        <v>0</v>
      </c>
      <c r="N28" s="29"/>
      <c r="O28" s="29"/>
      <c r="P28" s="29"/>
      <c r="Q28" s="29"/>
      <c r="R28" s="29"/>
      <c r="S28" s="29"/>
      <c r="T28" s="31"/>
      <c r="U28" s="29"/>
      <c r="V28" s="32">
        <f t="shared" si="2"/>
        <v>0</v>
      </c>
      <c r="W28" s="33"/>
      <c r="X28" s="33"/>
    </row>
    <row r="29" spans="1:28" s="34" customFormat="1" ht="23.25" customHeight="1" x14ac:dyDescent="0.2">
      <c r="A29" s="25">
        <v>2</v>
      </c>
      <c r="B29" s="25">
        <v>1</v>
      </c>
      <c r="C29" s="25">
        <v>5</v>
      </c>
      <c r="D29" s="25">
        <v>1</v>
      </c>
      <c r="E29" s="26" t="s">
        <v>25</v>
      </c>
      <c r="F29" s="27" t="s">
        <v>57</v>
      </c>
      <c r="G29" s="28">
        <f>+'[1]PRESUP. EJEC. 2025'!C38</f>
        <v>31550000</v>
      </c>
      <c r="H29" s="29">
        <f>+'[1]PRESUP. EJEC. 2025'!D38</f>
        <v>0</v>
      </c>
      <c r="I29" s="30">
        <f t="shared" si="1"/>
        <v>31550000</v>
      </c>
      <c r="J29" s="29">
        <v>2324548.13</v>
      </c>
      <c r="K29" s="29">
        <v>2520592.4900000002</v>
      </c>
      <c r="L29" s="29">
        <v>3977535.54</v>
      </c>
      <c r="M29" s="29">
        <v>3027158.34</v>
      </c>
      <c r="N29" s="29"/>
      <c r="O29" s="29"/>
      <c r="P29" s="29"/>
      <c r="Q29" s="29"/>
      <c r="R29" s="29"/>
      <c r="S29" s="29"/>
      <c r="T29" s="31"/>
      <c r="U29" s="29"/>
      <c r="V29" s="32">
        <f t="shared" si="2"/>
        <v>11849834.5</v>
      </c>
      <c r="W29" s="33"/>
      <c r="X29" s="33"/>
    </row>
    <row r="30" spans="1:28" s="34" customFormat="1" ht="23.25" customHeight="1" x14ac:dyDescent="0.2">
      <c r="A30" s="25">
        <v>2</v>
      </c>
      <c r="B30" s="25">
        <v>1</v>
      </c>
      <c r="C30" s="25">
        <v>5</v>
      </c>
      <c r="D30" s="25">
        <v>2</v>
      </c>
      <c r="E30" s="26" t="s">
        <v>25</v>
      </c>
      <c r="F30" s="27" t="s">
        <v>58</v>
      </c>
      <c r="G30" s="28">
        <f>+'[1]PRESUP. EJEC. 2025'!C39</f>
        <v>31550000</v>
      </c>
      <c r="H30" s="29">
        <f>+'[1]PRESUP. EJEC. 2025'!D39</f>
        <v>0</v>
      </c>
      <c r="I30" s="30">
        <f t="shared" si="1"/>
        <v>31550000</v>
      </c>
      <c r="J30" s="29">
        <v>2335386.4900000002</v>
      </c>
      <c r="K30" s="29">
        <v>2531707.35</v>
      </c>
      <c r="L30" s="29">
        <v>1142813.5900000001</v>
      </c>
      <c r="M30" s="29">
        <v>3038851.37</v>
      </c>
      <c r="N30" s="29"/>
      <c r="O30" s="29"/>
      <c r="P30" s="29"/>
      <c r="Q30" s="29"/>
      <c r="R30" s="29"/>
      <c r="S30" s="29"/>
      <c r="T30" s="31"/>
      <c r="U30" s="29"/>
      <c r="V30" s="32">
        <f t="shared" si="2"/>
        <v>9048758.8000000007</v>
      </c>
      <c r="W30" s="33"/>
      <c r="X30" s="33"/>
    </row>
    <row r="31" spans="1:28" s="34" customFormat="1" ht="23.25" customHeight="1" x14ac:dyDescent="0.2">
      <c r="A31" s="25">
        <v>2</v>
      </c>
      <c r="B31" s="25">
        <v>1</v>
      </c>
      <c r="C31" s="25">
        <v>5</v>
      </c>
      <c r="D31" s="25">
        <v>3</v>
      </c>
      <c r="E31" s="26" t="s">
        <v>25</v>
      </c>
      <c r="F31" s="27" t="s">
        <v>59</v>
      </c>
      <c r="G31" s="28">
        <f>+'[1]PRESUP. EJEC. 2025'!C40</f>
        <v>5250000</v>
      </c>
      <c r="H31" s="29">
        <f>+'[1]PRESUP. EJEC. 2025'!D40</f>
        <v>0</v>
      </c>
      <c r="I31" s="30">
        <f t="shared" si="1"/>
        <v>5250000</v>
      </c>
      <c r="J31" s="29">
        <v>321532.28000000003</v>
      </c>
      <c r="K31" s="29">
        <v>341836.88</v>
      </c>
      <c r="L31" s="29">
        <v>348333.62</v>
      </c>
      <c r="M31" s="29">
        <v>430610.47</v>
      </c>
      <c r="N31" s="29"/>
      <c r="O31" s="29"/>
      <c r="P31" s="29"/>
      <c r="Q31" s="29"/>
      <c r="R31" s="29"/>
      <c r="S31" s="29"/>
      <c r="T31" s="31"/>
      <c r="U31" s="29"/>
      <c r="V31" s="32">
        <f t="shared" si="2"/>
        <v>1442313.25</v>
      </c>
      <c r="W31" s="33"/>
      <c r="X31" s="33"/>
    </row>
    <row r="32" spans="1:28" s="34" customFormat="1" ht="11.25" customHeight="1" x14ac:dyDescent="0.2">
      <c r="A32" s="25"/>
      <c r="B32" s="27"/>
      <c r="C32" s="27"/>
      <c r="D32" s="27"/>
      <c r="E32" s="27"/>
      <c r="F32" s="27"/>
      <c r="G32" s="29"/>
      <c r="H32" s="29"/>
      <c r="I32" s="30"/>
      <c r="J32" s="27"/>
      <c r="K32" s="29"/>
      <c r="L32" s="29"/>
      <c r="M32" s="29"/>
      <c r="N32" s="29"/>
      <c r="O32" s="29"/>
      <c r="P32" s="29"/>
      <c r="Q32" s="29"/>
      <c r="R32" s="29"/>
      <c r="S32" s="29"/>
      <c r="T32" s="31"/>
      <c r="U32" s="29"/>
      <c r="V32" s="32"/>
      <c r="W32" s="33"/>
      <c r="X32" s="33"/>
    </row>
    <row r="33" spans="1:24" s="34" customFormat="1" ht="23.25" customHeight="1" x14ac:dyDescent="0.2">
      <c r="A33" s="18"/>
      <c r="B33" s="18"/>
      <c r="C33" s="18"/>
      <c r="D33" s="18"/>
      <c r="E33" s="18"/>
      <c r="F33" s="18" t="s">
        <v>60</v>
      </c>
      <c r="G33" s="22">
        <f t="shared" ref="G33:U33" si="3">SUM(G34:G81)</f>
        <v>105990000</v>
      </c>
      <c r="H33" s="22">
        <f>SUM(H34:H81)</f>
        <v>29072660.93</v>
      </c>
      <c r="I33" s="40">
        <f t="shared" si="3"/>
        <v>135062660.93000001</v>
      </c>
      <c r="J33" s="22">
        <f t="shared" si="3"/>
        <v>1130663.9100000001</v>
      </c>
      <c r="K33" s="19">
        <f t="shared" si="3"/>
        <v>3990074.42</v>
      </c>
      <c r="L33" s="19">
        <f>SUM(L34:L81)</f>
        <v>9908911.5199999996</v>
      </c>
      <c r="M33" s="19">
        <f t="shared" si="3"/>
        <v>16360259.969999999</v>
      </c>
      <c r="N33" s="19">
        <f t="shared" si="3"/>
        <v>0</v>
      </c>
      <c r="O33" s="19">
        <f t="shared" si="3"/>
        <v>0</v>
      </c>
      <c r="P33" s="19">
        <f t="shared" si="3"/>
        <v>0</v>
      </c>
      <c r="Q33" s="19">
        <f t="shared" si="3"/>
        <v>0</v>
      </c>
      <c r="R33" s="19">
        <f t="shared" si="3"/>
        <v>0</v>
      </c>
      <c r="S33" s="19">
        <f t="shared" si="3"/>
        <v>0</v>
      </c>
      <c r="T33" s="20">
        <f t="shared" si="3"/>
        <v>0</v>
      </c>
      <c r="U33" s="19">
        <f t="shared" si="3"/>
        <v>0</v>
      </c>
      <c r="V33" s="22">
        <f>SUM(J33:U33)</f>
        <v>31389909.82</v>
      </c>
      <c r="W33" s="33"/>
      <c r="X33" s="33"/>
    </row>
    <row r="34" spans="1:24" s="34" customFormat="1" ht="23.25" customHeight="1" x14ac:dyDescent="0.2">
      <c r="A34" s="25">
        <v>2</v>
      </c>
      <c r="B34" s="25">
        <v>2</v>
      </c>
      <c r="C34" s="25">
        <v>1</v>
      </c>
      <c r="D34" s="25">
        <v>2</v>
      </c>
      <c r="E34" s="26" t="s">
        <v>25</v>
      </c>
      <c r="F34" s="27" t="s">
        <v>61</v>
      </c>
      <c r="G34" s="28">
        <f>+'[1]PRESUP. EJEC. 2025'!C44</f>
        <v>3500000</v>
      </c>
      <c r="H34" s="29">
        <f>+'[1]PRESUP. EJEC. 2025'!D44</f>
        <v>4000000</v>
      </c>
      <c r="I34" s="30">
        <f t="shared" ref="I34:I81" si="4">+G34+H34</f>
        <v>7500000</v>
      </c>
      <c r="J34" s="32">
        <v>0</v>
      </c>
      <c r="K34" s="29">
        <v>724906.86</v>
      </c>
      <c r="L34" s="29">
        <v>341433.94</v>
      </c>
      <c r="M34" s="29">
        <v>258364.29</v>
      </c>
      <c r="N34" s="29"/>
      <c r="O34" s="29"/>
      <c r="P34" s="29"/>
      <c r="Q34" s="29"/>
      <c r="R34" s="29"/>
      <c r="S34" s="29"/>
      <c r="T34" s="31"/>
      <c r="U34" s="29"/>
      <c r="V34" s="32">
        <f t="shared" si="2"/>
        <v>1324705.0900000001</v>
      </c>
      <c r="W34" s="33"/>
      <c r="X34" s="33"/>
    </row>
    <row r="35" spans="1:24" s="34" customFormat="1" ht="23.25" customHeight="1" x14ac:dyDescent="0.2">
      <c r="A35" s="25">
        <v>2</v>
      </c>
      <c r="B35" s="25">
        <v>2</v>
      </c>
      <c r="C35" s="25">
        <v>1</v>
      </c>
      <c r="D35" s="25">
        <v>3</v>
      </c>
      <c r="E35" s="26" t="s">
        <v>25</v>
      </c>
      <c r="F35" s="27" t="s">
        <v>62</v>
      </c>
      <c r="G35" s="28">
        <f>+'[1]PRESUP. EJEC. 2025'!C45</f>
        <v>400000</v>
      </c>
      <c r="H35" s="29">
        <f>+'[1]PRESUP. EJEC. 2025'!D45</f>
        <v>1000000</v>
      </c>
      <c r="I35" s="30">
        <f t="shared" si="4"/>
        <v>1400000</v>
      </c>
      <c r="J35" s="32">
        <v>0</v>
      </c>
      <c r="K35" s="29">
        <v>317252.28000000003</v>
      </c>
      <c r="L35" s="29">
        <v>651252.13</v>
      </c>
      <c r="M35" s="29">
        <v>317013.32</v>
      </c>
      <c r="N35" s="29"/>
      <c r="O35" s="29"/>
      <c r="P35" s="29"/>
      <c r="Q35" s="29"/>
      <c r="R35" s="29"/>
      <c r="S35" s="29"/>
      <c r="T35" s="31"/>
      <c r="U35" s="29"/>
      <c r="V35" s="32">
        <f t="shared" si="2"/>
        <v>1285517.73</v>
      </c>
      <c r="W35" s="33"/>
      <c r="X35" s="33"/>
    </row>
    <row r="36" spans="1:24" s="34" customFormat="1" ht="23.25" customHeight="1" x14ac:dyDescent="0.2">
      <c r="A36" s="25">
        <v>2</v>
      </c>
      <c r="B36" s="25">
        <v>2</v>
      </c>
      <c r="C36" s="25">
        <v>1</v>
      </c>
      <c r="D36" s="25">
        <v>5</v>
      </c>
      <c r="E36" s="26" t="s">
        <v>25</v>
      </c>
      <c r="F36" s="27" t="s">
        <v>63</v>
      </c>
      <c r="G36" s="28">
        <f>+'[1]PRESUP. EJEC. 2025'!C46</f>
        <v>2000000</v>
      </c>
      <c r="H36" s="29">
        <f>+'[1]PRESUP. EJEC. 2025'!D46</f>
        <v>0</v>
      </c>
      <c r="I36" s="30">
        <f t="shared" si="4"/>
        <v>2000000</v>
      </c>
      <c r="J36" s="32">
        <v>0</v>
      </c>
      <c r="K36" s="29">
        <v>696849.44</v>
      </c>
      <c r="L36" s="29">
        <v>347352.88</v>
      </c>
      <c r="M36" s="29">
        <v>337591.14</v>
      </c>
      <c r="N36" s="29"/>
      <c r="O36" s="29"/>
      <c r="P36" s="29"/>
      <c r="Q36" s="29"/>
      <c r="R36" s="29"/>
      <c r="S36" s="29"/>
      <c r="T36" s="31"/>
      <c r="U36" s="29"/>
      <c r="V36" s="32">
        <f t="shared" si="2"/>
        <v>1381793.46</v>
      </c>
      <c r="W36" s="33"/>
      <c r="X36" s="33"/>
    </row>
    <row r="37" spans="1:24" s="34" customFormat="1" ht="23.25" customHeight="1" x14ac:dyDescent="0.2">
      <c r="A37" s="25">
        <v>2</v>
      </c>
      <c r="B37" s="25">
        <v>2</v>
      </c>
      <c r="C37" s="25">
        <v>1</v>
      </c>
      <c r="D37" s="25">
        <v>6</v>
      </c>
      <c r="E37" s="26" t="s">
        <v>25</v>
      </c>
      <c r="F37" s="27" t="s">
        <v>64</v>
      </c>
      <c r="G37" s="28">
        <f>+'[1]PRESUP. EJEC. 2025'!C47</f>
        <v>5000000</v>
      </c>
      <c r="H37" s="29">
        <f>+'[1]PRESUP. EJEC. 2025'!D47</f>
        <v>0</v>
      </c>
      <c r="I37" s="30">
        <f t="shared" si="4"/>
        <v>5000000</v>
      </c>
      <c r="J37" s="32">
        <v>461925.05</v>
      </c>
      <c r="K37" s="29">
        <v>446586.65</v>
      </c>
      <c r="L37" s="29">
        <v>477263.45</v>
      </c>
      <c r="M37" s="29">
        <v>470689.85</v>
      </c>
      <c r="N37" s="29"/>
      <c r="O37" s="29"/>
      <c r="P37" s="29"/>
      <c r="Q37" s="29"/>
      <c r="R37" s="29"/>
      <c r="S37" s="29"/>
      <c r="T37" s="31"/>
      <c r="U37" s="29"/>
      <c r="V37" s="32">
        <f>SUM(J37:U37)</f>
        <v>1856465</v>
      </c>
      <c r="W37" s="33"/>
      <c r="X37" s="33"/>
    </row>
    <row r="38" spans="1:24" s="34" customFormat="1" ht="23.25" customHeight="1" x14ac:dyDescent="0.2">
      <c r="A38" s="25">
        <v>2</v>
      </c>
      <c r="B38" s="25">
        <v>2</v>
      </c>
      <c r="C38" s="25">
        <v>1</v>
      </c>
      <c r="D38" s="25">
        <v>7</v>
      </c>
      <c r="E38" s="26" t="s">
        <v>25</v>
      </c>
      <c r="F38" s="27" t="s">
        <v>65</v>
      </c>
      <c r="G38" s="28">
        <f>+'[1]PRESUP. EJEC. 2025'!C48</f>
        <v>500000</v>
      </c>
      <c r="H38" s="29">
        <f>+'[1]PRESUP. EJEC. 2025'!D48</f>
        <v>0</v>
      </c>
      <c r="I38" s="30">
        <f t="shared" si="4"/>
        <v>500000</v>
      </c>
      <c r="J38" s="32">
        <v>0</v>
      </c>
      <c r="K38" s="29">
        <v>22620</v>
      </c>
      <c r="L38" s="29">
        <v>13516.8</v>
      </c>
      <c r="M38" s="29">
        <v>0</v>
      </c>
      <c r="N38" s="29"/>
      <c r="O38" s="29"/>
      <c r="P38" s="29"/>
      <c r="Q38" s="29"/>
      <c r="R38" s="29"/>
      <c r="S38" s="29"/>
      <c r="T38" s="31"/>
      <c r="U38" s="29"/>
      <c r="V38" s="32">
        <f t="shared" si="2"/>
        <v>36136.800000000003</v>
      </c>
      <c r="W38" s="33"/>
      <c r="X38" s="33"/>
    </row>
    <row r="39" spans="1:24" s="42" customFormat="1" ht="23.25" customHeight="1" x14ac:dyDescent="0.2">
      <c r="A39" s="25">
        <v>2</v>
      </c>
      <c r="B39" s="25">
        <v>2</v>
      </c>
      <c r="C39" s="25">
        <v>1</v>
      </c>
      <c r="D39" s="25">
        <v>8</v>
      </c>
      <c r="E39" s="26" t="s">
        <v>25</v>
      </c>
      <c r="F39" s="27" t="s">
        <v>66</v>
      </c>
      <c r="G39" s="28">
        <f>+'[1]PRESUP. EJEC. 2025'!C49</f>
        <v>90000</v>
      </c>
      <c r="H39" s="29">
        <f>+'[1]PRESUP. EJEC. 2025'!D49</f>
        <v>0</v>
      </c>
      <c r="I39" s="30">
        <f t="shared" si="4"/>
        <v>90000</v>
      </c>
      <c r="J39" s="32">
        <v>0</v>
      </c>
      <c r="K39" s="29">
        <v>15616</v>
      </c>
      <c r="L39" s="29">
        <v>7798</v>
      </c>
      <c r="M39" s="29">
        <v>7375</v>
      </c>
      <c r="N39" s="29"/>
      <c r="O39" s="29"/>
      <c r="P39" s="29"/>
      <c r="Q39" s="29"/>
      <c r="R39" s="29"/>
      <c r="S39" s="29"/>
      <c r="T39" s="31"/>
      <c r="U39" s="29"/>
      <c r="V39" s="32">
        <f t="shared" si="2"/>
        <v>30789</v>
      </c>
      <c r="W39" s="41"/>
      <c r="X39" s="41"/>
    </row>
    <row r="40" spans="1:24" s="34" customFormat="1" ht="23.25" customHeight="1" x14ac:dyDescent="0.2">
      <c r="A40" s="25">
        <v>2</v>
      </c>
      <c r="B40" s="25">
        <v>2</v>
      </c>
      <c r="C40" s="25">
        <v>2</v>
      </c>
      <c r="D40" s="25">
        <v>1</v>
      </c>
      <c r="E40" s="26" t="s">
        <v>25</v>
      </c>
      <c r="F40" s="27" t="s">
        <v>67</v>
      </c>
      <c r="G40" s="28">
        <f>+'[1]PRESUP. EJEC. 2025'!C51</f>
        <v>15300000</v>
      </c>
      <c r="H40" s="29">
        <f>+'[1]PRESUP. EJEC. 2025'!D51</f>
        <v>5561600.0199999996</v>
      </c>
      <c r="I40" s="30">
        <f t="shared" si="4"/>
        <v>20861600.02</v>
      </c>
      <c r="J40" s="32">
        <v>350106</v>
      </c>
      <c r="K40" s="29">
        <v>125000</v>
      </c>
      <c r="L40" s="29">
        <v>1998500</v>
      </c>
      <c r="M40" s="29">
        <v>5013600.0199999996</v>
      </c>
      <c r="N40" s="29"/>
      <c r="O40" s="29"/>
      <c r="P40" s="29"/>
      <c r="Q40" s="29"/>
      <c r="R40" s="29"/>
      <c r="S40" s="29"/>
      <c r="T40" s="31"/>
      <c r="U40" s="29"/>
      <c r="V40" s="32">
        <f t="shared" si="2"/>
        <v>7487206.0199999996</v>
      </c>
      <c r="W40" s="33"/>
      <c r="X40" s="33"/>
    </row>
    <row r="41" spans="1:24" s="34" customFormat="1" ht="23.25" customHeight="1" x14ac:dyDescent="0.2">
      <c r="A41" s="25">
        <v>2</v>
      </c>
      <c r="B41" s="25">
        <v>2</v>
      </c>
      <c r="C41" s="25">
        <v>2</v>
      </c>
      <c r="D41" s="25">
        <v>2</v>
      </c>
      <c r="E41" s="26" t="s">
        <v>25</v>
      </c>
      <c r="F41" s="27" t="s">
        <v>68</v>
      </c>
      <c r="G41" s="28">
        <f>+'[1]PRESUP. EJEC. 2025'!C52</f>
        <v>3700000</v>
      </c>
      <c r="H41" s="29">
        <f>+'[1]PRESUP. EJEC. 2025'!D52</f>
        <v>2745353.55</v>
      </c>
      <c r="I41" s="30">
        <f t="shared" si="4"/>
        <v>6445353.5499999998</v>
      </c>
      <c r="J41" s="32">
        <v>0</v>
      </c>
      <c r="K41" s="29">
        <v>0</v>
      </c>
      <c r="L41" s="29">
        <v>15893</v>
      </c>
      <c r="M41" s="29">
        <v>513354.28</v>
      </c>
      <c r="N41" s="29"/>
      <c r="O41" s="29"/>
      <c r="P41" s="29"/>
      <c r="Q41" s="29"/>
      <c r="R41" s="29"/>
      <c r="S41" s="29"/>
      <c r="T41" s="31"/>
      <c r="U41" s="29"/>
      <c r="V41" s="32">
        <f t="shared" si="2"/>
        <v>529247.28</v>
      </c>
      <c r="W41" s="33"/>
      <c r="X41" s="33"/>
    </row>
    <row r="42" spans="1:24" s="34" customFormat="1" ht="23.25" customHeight="1" x14ac:dyDescent="0.2">
      <c r="A42" s="25">
        <v>2</v>
      </c>
      <c r="B42" s="25">
        <v>2</v>
      </c>
      <c r="C42" s="25">
        <v>3</v>
      </c>
      <c r="D42" s="25">
        <v>1</v>
      </c>
      <c r="E42" s="26" t="s">
        <v>25</v>
      </c>
      <c r="F42" s="27" t="s">
        <v>69</v>
      </c>
      <c r="G42" s="28">
        <f>+'[1]PRESUP. EJEC. 2025'!C54</f>
        <v>4000000</v>
      </c>
      <c r="H42" s="29">
        <f>+'[1]PRESUP. EJEC. 2025'!D54</f>
        <v>0</v>
      </c>
      <c r="I42" s="30">
        <f t="shared" si="4"/>
        <v>4000000</v>
      </c>
      <c r="J42" s="32">
        <v>51950</v>
      </c>
      <c r="K42" s="29">
        <v>654260.69999999995</v>
      </c>
      <c r="L42" s="29">
        <v>350709.4</v>
      </c>
      <c r="M42" s="29">
        <v>541708.1</v>
      </c>
      <c r="N42" s="29"/>
      <c r="O42" s="29"/>
      <c r="P42" s="29"/>
      <c r="Q42" s="29"/>
      <c r="R42" s="29"/>
      <c r="S42" s="29"/>
      <c r="T42" s="31"/>
      <c r="U42" s="29"/>
      <c r="V42" s="32">
        <f>SUM(J42:U42)</f>
        <v>1598628.2000000002</v>
      </c>
      <c r="W42" s="33"/>
      <c r="X42" s="33"/>
    </row>
    <row r="43" spans="1:24" s="34" customFormat="1" ht="23.25" customHeight="1" x14ac:dyDescent="0.2">
      <c r="A43" s="25">
        <v>2</v>
      </c>
      <c r="B43" s="25">
        <v>2</v>
      </c>
      <c r="C43" s="25">
        <v>3</v>
      </c>
      <c r="D43" s="25">
        <v>2</v>
      </c>
      <c r="E43" s="26" t="s">
        <v>25</v>
      </c>
      <c r="F43" s="27" t="s">
        <v>70</v>
      </c>
      <c r="G43" s="28">
        <f>+'[1]PRESUP. EJEC. 2025'!C55</f>
        <v>4000000</v>
      </c>
      <c r="H43" s="29">
        <f>+'[1]PRESUP. EJEC. 2025'!D55</f>
        <v>0</v>
      </c>
      <c r="I43" s="30">
        <f t="shared" si="4"/>
        <v>4000000</v>
      </c>
      <c r="J43" s="32">
        <v>0</v>
      </c>
      <c r="K43" s="29">
        <v>0</v>
      </c>
      <c r="L43" s="29">
        <v>1283629.6299999999</v>
      </c>
      <c r="M43" s="29">
        <v>0</v>
      </c>
      <c r="N43" s="29"/>
      <c r="O43" s="29"/>
      <c r="P43" s="29"/>
      <c r="Q43" s="29"/>
      <c r="R43" s="29"/>
      <c r="S43" s="29"/>
      <c r="T43" s="31"/>
      <c r="U43" s="29"/>
      <c r="V43" s="32">
        <f>SUM(J43:U43)</f>
        <v>1283629.6299999999</v>
      </c>
      <c r="W43" s="33"/>
      <c r="X43" s="33"/>
    </row>
    <row r="44" spans="1:24" s="34" customFormat="1" ht="23.25" customHeight="1" x14ac:dyDescent="0.2">
      <c r="A44" s="25">
        <v>2</v>
      </c>
      <c r="B44" s="25">
        <v>2</v>
      </c>
      <c r="C44" s="25">
        <v>4</v>
      </c>
      <c r="D44" s="25">
        <v>1</v>
      </c>
      <c r="E44" s="26" t="s">
        <v>25</v>
      </c>
      <c r="F44" s="27" t="s">
        <v>71</v>
      </c>
      <c r="G44" s="28">
        <f>+'[1]PRESUP. EJEC. 2025'!C57</f>
        <v>2200000</v>
      </c>
      <c r="H44" s="29">
        <f>+'[1]PRESUP. EJEC. 2025'!D57</f>
        <v>0</v>
      </c>
      <c r="I44" s="30">
        <f t="shared" si="4"/>
        <v>2200000</v>
      </c>
      <c r="J44" s="32">
        <v>0</v>
      </c>
      <c r="K44" s="29">
        <v>0</v>
      </c>
      <c r="L44" s="29">
        <v>3995</v>
      </c>
      <c r="M44" s="29">
        <v>0</v>
      </c>
      <c r="N44" s="29"/>
      <c r="O44" s="29"/>
      <c r="P44" s="29"/>
      <c r="Q44" s="29"/>
      <c r="R44" s="29"/>
      <c r="S44" s="29"/>
      <c r="T44" s="31"/>
      <c r="U44" s="29"/>
      <c r="V44" s="32">
        <f t="shared" si="2"/>
        <v>3995</v>
      </c>
      <c r="W44" s="33"/>
      <c r="X44" s="33"/>
    </row>
    <row r="45" spans="1:24" s="34" customFormat="1" ht="23.25" customHeight="1" x14ac:dyDescent="0.2">
      <c r="A45" s="25">
        <v>2</v>
      </c>
      <c r="B45" s="25">
        <v>2</v>
      </c>
      <c r="C45" s="25">
        <v>4</v>
      </c>
      <c r="D45" s="25">
        <v>2</v>
      </c>
      <c r="E45" s="26" t="s">
        <v>25</v>
      </c>
      <c r="F45" s="27" t="s">
        <v>72</v>
      </c>
      <c r="G45" s="28">
        <f>+'[1]PRESUP. EJEC. 2025'!C58</f>
        <v>50000</v>
      </c>
      <c r="H45" s="29">
        <f>+'[1]PRESUP. EJEC. 2025'!D58</f>
        <v>0</v>
      </c>
      <c r="I45" s="30">
        <f t="shared" si="4"/>
        <v>50000</v>
      </c>
      <c r="J45" s="32">
        <v>0</v>
      </c>
      <c r="K45" s="29">
        <v>0</v>
      </c>
      <c r="L45" s="29">
        <v>0</v>
      </c>
      <c r="M45" s="29">
        <v>0</v>
      </c>
      <c r="N45" s="29"/>
      <c r="O45" s="29"/>
      <c r="P45" s="29"/>
      <c r="Q45" s="29"/>
      <c r="R45" s="29"/>
      <c r="S45" s="29"/>
      <c r="T45" s="31"/>
      <c r="U45" s="29"/>
      <c r="V45" s="32">
        <f t="shared" si="2"/>
        <v>0</v>
      </c>
      <c r="W45" s="33"/>
      <c r="X45" s="33"/>
    </row>
    <row r="46" spans="1:24" s="34" customFormat="1" ht="23.25" hidden="1" customHeight="1" x14ac:dyDescent="0.2">
      <c r="A46" s="25">
        <v>2</v>
      </c>
      <c r="B46" s="25">
        <v>2</v>
      </c>
      <c r="C46" s="25">
        <v>4</v>
      </c>
      <c r="D46" s="25">
        <v>3</v>
      </c>
      <c r="E46" s="26" t="s">
        <v>25</v>
      </c>
      <c r="F46" s="27" t="s">
        <v>73</v>
      </c>
      <c r="G46" s="28">
        <v>0</v>
      </c>
      <c r="H46" s="29">
        <v>0</v>
      </c>
      <c r="I46" s="30">
        <f t="shared" si="4"/>
        <v>0</v>
      </c>
      <c r="J46" s="32"/>
      <c r="K46" s="29"/>
      <c r="L46" s="29"/>
      <c r="M46" s="29"/>
      <c r="N46" s="29"/>
      <c r="O46" s="29"/>
      <c r="P46" s="29"/>
      <c r="Q46" s="29"/>
      <c r="R46" s="29"/>
      <c r="S46" s="29"/>
      <c r="T46" s="31"/>
      <c r="U46" s="29"/>
      <c r="V46" s="32">
        <f t="shared" si="2"/>
        <v>0</v>
      </c>
      <c r="W46" s="33"/>
      <c r="X46" s="33"/>
    </row>
    <row r="47" spans="1:24" s="34" customFormat="1" ht="23.25" customHeight="1" x14ac:dyDescent="0.2">
      <c r="A47" s="25">
        <v>2</v>
      </c>
      <c r="B47" s="25">
        <v>2</v>
      </c>
      <c r="C47" s="25">
        <v>4</v>
      </c>
      <c r="D47" s="25">
        <v>4</v>
      </c>
      <c r="E47" s="26" t="s">
        <v>25</v>
      </c>
      <c r="F47" s="27" t="s">
        <v>74</v>
      </c>
      <c r="G47" s="28">
        <f>+'[1]PRESUP. EJEC. 2025'!C60</f>
        <v>1300000</v>
      </c>
      <c r="H47" s="29">
        <f>+'[1]PRESUP. EJEC. 2025'!D60</f>
        <v>0</v>
      </c>
      <c r="I47" s="30">
        <f t="shared" si="4"/>
        <v>1300000</v>
      </c>
      <c r="J47" s="32">
        <v>0</v>
      </c>
      <c r="K47" s="29">
        <v>500000</v>
      </c>
      <c r="L47" s="29">
        <v>0</v>
      </c>
      <c r="M47" s="29">
        <v>0</v>
      </c>
      <c r="N47" s="29"/>
      <c r="O47" s="29"/>
      <c r="P47" s="29"/>
      <c r="Q47" s="29"/>
      <c r="R47" s="29"/>
      <c r="S47" s="29"/>
      <c r="T47" s="31"/>
      <c r="U47" s="29"/>
      <c r="V47" s="32">
        <f t="shared" si="2"/>
        <v>500000</v>
      </c>
      <c r="W47" s="33"/>
      <c r="X47" s="33"/>
    </row>
    <row r="48" spans="1:24" s="34" customFormat="1" ht="23.25" customHeight="1" x14ac:dyDescent="0.2">
      <c r="A48" s="25">
        <v>2</v>
      </c>
      <c r="B48" s="25">
        <v>2</v>
      </c>
      <c r="C48" s="25">
        <v>5</v>
      </c>
      <c r="D48" s="25">
        <v>1</v>
      </c>
      <c r="E48" s="26" t="s">
        <v>25</v>
      </c>
      <c r="F48" s="27" t="s">
        <v>75</v>
      </c>
      <c r="G48" s="29">
        <f>+'[1]PRESUP. EJEC. 2025'!C62</f>
        <v>200000</v>
      </c>
      <c r="H48" s="29">
        <f>+'[1]PRESUP. EJEC. 2025'!D62</f>
        <v>0</v>
      </c>
      <c r="I48" s="30">
        <f t="shared" si="4"/>
        <v>200000</v>
      </c>
      <c r="J48" s="32">
        <v>0</v>
      </c>
      <c r="K48" s="29">
        <v>0</v>
      </c>
      <c r="L48" s="29">
        <v>0</v>
      </c>
      <c r="M48" s="29">
        <v>0</v>
      </c>
      <c r="N48" s="29"/>
      <c r="O48" s="29"/>
      <c r="P48" s="29"/>
      <c r="Q48" s="29"/>
      <c r="R48" s="29"/>
      <c r="S48" s="29"/>
      <c r="T48" s="31"/>
      <c r="U48" s="29"/>
      <c r="V48" s="32">
        <f t="shared" si="2"/>
        <v>0</v>
      </c>
      <c r="W48" s="43"/>
      <c r="X48" s="43"/>
    </row>
    <row r="49" spans="1:24" s="34" customFormat="1" x14ac:dyDescent="0.2">
      <c r="A49" s="25">
        <v>2</v>
      </c>
      <c r="B49" s="25">
        <v>2</v>
      </c>
      <c r="C49" s="25">
        <v>5</v>
      </c>
      <c r="D49" s="25">
        <v>1</v>
      </c>
      <c r="E49" s="26" t="s">
        <v>43</v>
      </c>
      <c r="F49" s="27" t="s">
        <v>76</v>
      </c>
      <c r="G49" s="29">
        <f>+'[1]PRESUP. EJEC. 2025'!C63</f>
        <v>20000000</v>
      </c>
      <c r="H49" s="29">
        <f>+'[1]PRESUP. EJEC. 2025'!D63</f>
        <v>-9500000</v>
      </c>
      <c r="I49" s="30">
        <f t="shared" si="4"/>
        <v>10500000</v>
      </c>
      <c r="J49" s="32">
        <v>0</v>
      </c>
      <c r="K49" s="29">
        <v>0</v>
      </c>
      <c r="L49" s="29">
        <v>56917.9</v>
      </c>
      <c r="M49" s="29">
        <v>0</v>
      </c>
      <c r="N49" s="29"/>
      <c r="O49" s="29"/>
      <c r="P49" s="29"/>
      <c r="Q49" s="29"/>
      <c r="R49" s="29"/>
      <c r="S49" s="29"/>
      <c r="T49" s="31"/>
      <c r="U49" s="29"/>
      <c r="V49" s="32">
        <f t="shared" si="2"/>
        <v>56917.9</v>
      </c>
      <c r="W49" s="43"/>
      <c r="X49" s="43"/>
    </row>
    <row r="50" spans="1:24" s="34" customFormat="1" x14ac:dyDescent="0.2">
      <c r="A50" s="25">
        <v>2</v>
      </c>
      <c r="B50" s="25">
        <v>2</v>
      </c>
      <c r="C50" s="25">
        <v>5</v>
      </c>
      <c r="D50" s="25">
        <v>3</v>
      </c>
      <c r="E50" s="26" t="s">
        <v>43</v>
      </c>
      <c r="F50" s="27" t="s">
        <v>77</v>
      </c>
      <c r="G50" s="29">
        <v>0</v>
      </c>
      <c r="H50" s="29">
        <f>+'[1]PRESUP. EJEC. 2025'!D65</f>
        <v>1800000</v>
      </c>
      <c r="I50" s="30">
        <f t="shared" si="4"/>
        <v>1800000</v>
      </c>
      <c r="J50" s="32">
        <v>0</v>
      </c>
      <c r="K50" s="29">
        <v>0</v>
      </c>
      <c r="L50" s="29">
        <v>0</v>
      </c>
      <c r="M50" s="29">
        <v>0</v>
      </c>
      <c r="N50" s="29"/>
      <c r="O50" s="29"/>
      <c r="P50" s="29"/>
      <c r="Q50" s="29"/>
      <c r="R50" s="29"/>
      <c r="S50" s="29"/>
      <c r="T50" s="31"/>
      <c r="U50" s="29"/>
      <c r="V50" s="32">
        <f>SUM(J50:U50)</f>
        <v>0</v>
      </c>
      <c r="W50" s="43"/>
      <c r="X50" s="43"/>
    </row>
    <row r="51" spans="1:24" s="34" customFormat="1" hidden="1" x14ac:dyDescent="0.2">
      <c r="A51" s="25">
        <v>2</v>
      </c>
      <c r="B51" s="25">
        <v>2</v>
      </c>
      <c r="C51" s="25">
        <v>5</v>
      </c>
      <c r="D51" s="25">
        <v>3</v>
      </c>
      <c r="E51" s="26" t="s">
        <v>39</v>
      </c>
      <c r="F51" s="27" t="s">
        <v>78</v>
      </c>
      <c r="G51" s="29">
        <v>0</v>
      </c>
      <c r="H51" s="29">
        <v>0</v>
      </c>
      <c r="I51" s="30">
        <f t="shared" si="4"/>
        <v>0</v>
      </c>
      <c r="J51" s="32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29"/>
      <c r="V51" s="32">
        <f t="shared" si="2"/>
        <v>0</v>
      </c>
      <c r="W51" s="33"/>
      <c r="X51" s="33"/>
    </row>
    <row r="52" spans="1:24" s="34" customFormat="1" x14ac:dyDescent="0.2">
      <c r="A52" s="25">
        <v>2</v>
      </c>
      <c r="B52" s="25">
        <v>2</v>
      </c>
      <c r="C52" s="25">
        <v>5</v>
      </c>
      <c r="D52" s="25">
        <v>3</v>
      </c>
      <c r="E52" s="26" t="s">
        <v>45</v>
      </c>
      <c r="F52" s="27" t="s">
        <v>79</v>
      </c>
      <c r="G52" s="29">
        <f>+'[1]PRESUP. EJEC. 2025'!C66</f>
        <v>4000000</v>
      </c>
      <c r="H52" s="29">
        <f>+'[1]PRESUP. EJEC. 2025'!D66</f>
        <v>0</v>
      </c>
      <c r="I52" s="30">
        <f t="shared" si="4"/>
        <v>4000000</v>
      </c>
      <c r="J52" s="32">
        <v>0</v>
      </c>
      <c r="K52" s="29">
        <v>0</v>
      </c>
      <c r="L52" s="29">
        <v>0</v>
      </c>
      <c r="M52" s="29">
        <v>0</v>
      </c>
      <c r="N52" s="29"/>
      <c r="O52" s="29"/>
      <c r="P52" s="29"/>
      <c r="Q52" s="29"/>
      <c r="R52" s="29"/>
      <c r="S52" s="29"/>
      <c r="T52" s="31"/>
      <c r="U52" s="29"/>
      <c r="V52" s="32">
        <f t="shared" si="2"/>
        <v>0</v>
      </c>
      <c r="W52" s="33"/>
      <c r="X52" s="33"/>
    </row>
    <row r="53" spans="1:24" s="34" customFormat="1" ht="23.25" customHeight="1" x14ac:dyDescent="0.2">
      <c r="A53" s="25">
        <v>2</v>
      </c>
      <c r="B53" s="25">
        <v>2</v>
      </c>
      <c r="C53" s="25">
        <v>5</v>
      </c>
      <c r="D53" s="25">
        <v>4</v>
      </c>
      <c r="E53" s="26" t="s">
        <v>25</v>
      </c>
      <c r="F53" s="27" t="s">
        <v>80</v>
      </c>
      <c r="G53" s="29">
        <f>+'[1]PRESUP. EJEC. 2025'!C67</f>
        <v>2000000</v>
      </c>
      <c r="H53" s="29">
        <f>+'[1]PRESUP. EJEC. 2025'!D67</f>
        <v>-1000000</v>
      </c>
      <c r="I53" s="30">
        <f t="shared" si="4"/>
        <v>1000000</v>
      </c>
      <c r="J53" s="29">
        <v>0</v>
      </c>
      <c r="K53" s="29">
        <v>0</v>
      </c>
      <c r="L53" s="29">
        <v>0</v>
      </c>
      <c r="M53" s="29">
        <v>0</v>
      </c>
      <c r="N53" s="29"/>
      <c r="O53" s="29"/>
      <c r="P53" s="29"/>
      <c r="Q53" s="29"/>
      <c r="R53" s="29"/>
      <c r="S53" s="29"/>
      <c r="T53" s="31"/>
      <c r="U53" s="29"/>
      <c r="V53" s="32">
        <f t="shared" si="2"/>
        <v>0</v>
      </c>
      <c r="W53" s="33"/>
      <c r="X53" s="33"/>
    </row>
    <row r="54" spans="1:24" s="34" customFormat="1" ht="23.25" customHeight="1" x14ac:dyDescent="0.2">
      <c r="A54" s="25">
        <v>2</v>
      </c>
      <c r="B54" s="25">
        <v>2</v>
      </c>
      <c r="C54" s="25">
        <v>5</v>
      </c>
      <c r="D54" s="25">
        <v>8</v>
      </c>
      <c r="E54" s="26" t="s">
        <v>25</v>
      </c>
      <c r="F54" s="27" t="s">
        <v>81</v>
      </c>
      <c r="G54" s="29">
        <f>+'[1]PRESUP. EJEC. 2025'!C68</f>
        <v>200000</v>
      </c>
      <c r="H54" s="29">
        <f>+'[1]PRESUP. EJEC. 2025'!D68</f>
        <v>250000</v>
      </c>
      <c r="I54" s="30">
        <f t="shared" si="4"/>
        <v>450000</v>
      </c>
      <c r="J54" s="29">
        <v>0</v>
      </c>
      <c r="K54" s="29">
        <v>0</v>
      </c>
      <c r="L54" s="29">
        <v>0</v>
      </c>
      <c r="M54" s="29">
        <v>0</v>
      </c>
      <c r="N54" s="29"/>
      <c r="O54" s="29"/>
      <c r="P54" s="29"/>
      <c r="Q54" s="29"/>
      <c r="R54" s="29"/>
      <c r="S54" s="29"/>
      <c r="T54" s="31"/>
      <c r="U54" s="29"/>
      <c r="V54" s="32">
        <f t="shared" si="2"/>
        <v>0</v>
      </c>
      <c r="W54" s="33"/>
      <c r="X54" s="33"/>
    </row>
    <row r="55" spans="1:24" s="34" customFormat="1" ht="23.25" hidden="1" customHeight="1" x14ac:dyDescent="0.2">
      <c r="A55" s="25">
        <v>2</v>
      </c>
      <c r="B55" s="25">
        <v>2</v>
      </c>
      <c r="C55" s="25">
        <v>6</v>
      </c>
      <c r="D55" s="25">
        <v>1</v>
      </c>
      <c r="E55" s="26" t="s">
        <v>25</v>
      </c>
      <c r="F55" s="27" t="s">
        <v>82</v>
      </c>
      <c r="G55" s="29"/>
      <c r="H55" s="29"/>
      <c r="I55" s="30">
        <f t="shared" si="4"/>
        <v>0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1"/>
      <c r="U55" s="29"/>
      <c r="V55" s="32">
        <f t="shared" si="2"/>
        <v>0</v>
      </c>
      <c r="W55" s="33"/>
      <c r="X55" s="33"/>
    </row>
    <row r="56" spans="1:24" s="34" customFormat="1" ht="23.25" customHeight="1" x14ac:dyDescent="0.2">
      <c r="A56" s="25">
        <v>2</v>
      </c>
      <c r="B56" s="25">
        <v>2</v>
      </c>
      <c r="C56" s="25">
        <v>6</v>
      </c>
      <c r="D56" s="25">
        <v>2</v>
      </c>
      <c r="E56" s="26" t="s">
        <v>25</v>
      </c>
      <c r="F56" s="27" t="s">
        <v>83</v>
      </c>
      <c r="G56" s="29">
        <f>+'[1]PRESUP. EJEC. 2025'!C70</f>
        <v>4500000</v>
      </c>
      <c r="H56" s="29">
        <f>+'[1]PRESUP. EJEC. 2025'!D70</f>
        <v>0</v>
      </c>
      <c r="I56" s="30">
        <f t="shared" si="4"/>
        <v>4500000</v>
      </c>
      <c r="J56" s="29">
        <v>0</v>
      </c>
      <c r="K56" s="29">
        <v>0</v>
      </c>
      <c r="L56" s="29">
        <v>0</v>
      </c>
      <c r="M56" s="29">
        <v>2052703.54</v>
      </c>
      <c r="N56" s="29"/>
      <c r="O56" s="29"/>
      <c r="P56" s="29"/>
      <c r="Q56" s="29"/>
      <c r="R56" s="29"/>
      <c r="S56" s="29"/>
      <c r="T56" s="31"/>
      <c r="U56" s="29"/>
      <c r="V56" s="32">
        <f t="shared" si="2"/>
        <v>2052703.54</v>
      </c>
      <c r="W56" s="43"/>
      <c r="X56" s="43"/>
    </row>
    <row r="57" spans="1:24" s="34" customFormat="1" ht="23.25" customHeight="1" x14ac:dyDescent="0.2">
      <c r="A57" s="25">
        <v>2</v>
      </c>
      <c r="B57" s="25">
        <v>2</v>
      </c>
      <c r="C57" s="25">
        <v>6</v>
      </c>
      <c r="D57" s="25">
        <v>3</v>
      </c>
      <c r="E57" s="26" t="s">
        <v>25</v>
      </c>
      <c r="F57" s="27" t="s">
        <v>84</v>
      </c>
      <c r="G57" s="29">
        <f>+'[1]PRESUP. EJEC. 2025'!C71</f>
        <v>1300000</v>
      </c>
      <c r="H57" s="29">
        <f>+'[1]PRESUP. EJEC. 2025'!D71</f>
        <v>0</v>
      </c>
      <c r="I57" s="30">
        <f t="shared" si="4"/>
        <v>1300000</v>
      </c>
      <c r="J57" s="29">
        <v>0</v>
      </c>
      <c r="K57" s="29">
        <v>349818.77</v>
      </c>
      <c r="L57" s="29">
        <v>124096</v>
      </c>
      <c r="M57" s="29">
        <v>124096</v>
      </c>
      <c r="N57" s="29"/>
      <c r="O57" s="29"/>
      <c r="P57" s="29"/>
      <c r="Q57" s="29"/>
      <c r="R57" s="29"/>
      <c r="S57" s="29"/>
      <c r="T57" s="31"/>
      <c r="U57" s="29"/>
      <c r="V57" s="32">
        <f t="shared" si="2"/>
        <v>598010.77</v>
      </c>
      <c r="W57" s="33"/>
      <c r="X57" s="33"/>
    </row>
    <row r="58" spans="1:24" s="34" customFormat="1" ht="23.25" customHeight="1" x14ac:dyDescent="0.2">
      <c r="A58" s="25">
        <v>2</v>
      </c>
      <c r="B58" s="25">
        <v>2</v>
      </c>
      <c r="C58" s="25">
        <v>7</v>
      </c>
      <c r="D58" s="25">
        <v>1</v>
      </c>
      <c r="E58" s="26" t="s">
        <v>25</v>
      </c>
      <c r="F58" s="27" t="s">
        <v>85</v>
      </c>
      <c r="G58" s="29">
        <f>+'[1]PRESUP. EJEC. 2025'!C73</f>
        <v>500000</v>
      </c>
      <c r="H58" s="29">
        <f>+'[1]PRESUP. EJEC. 2025'!D73</f>
        <v>0</v>
      </c>
      <c r="I58" s="30">
        <f t="shared" si="4"/>
        <v>500000</v>
      </c>
      <c r="J58" s="29">
        <v>0</v>
      </c>
      <c r="K58" s="29">
        <v>0</v>
      </c>
      <c r="L58" s="29">
        <v>0</v>
      </c>
      <c r="M58" s="29"/>
      <c r="N58" s="29"/>
      <c r="O58" s="29"/>
      <c r="P58" s="29"/>
      <c r="Q58" s="29"/>
      <c r="R58" s="29"/>
      <c r="S58" s="29"/>
      <c r="T58" s="31"/>
      <c r="U58" s="29"/>
      <c r="V58" s="32">
        <f t="shared" si="2"/>
        <v>0</v>
      </c>
      <c r="W58" s="33"/>
      <c r="X58" s="33"/>
    </row>
    <row r="59" spans="1:24" s="34" customFormat="1" ht="23.25" customHeight="1" x14ac:dyDescent="0.2">
      <c r="A59" s="25">
        <v>2</v>
      </c>
      <c r="B59" s="25">
        <v>2</v>
      </c>
      <c r="C59" s="25">
        <v>7</v>
      </c>
      <c r="D59" s="25">
        <v>2</v>
      </c>
      <c r="E59" s="26" t="s">
        <v>25</v>
      </c>
      <c r="F59" s="27" t="s">
        <v>86</v>
      </c>
      <c r="G59" s="29">
        <f>+'[1]PRESUP. EJEC. 2025'!C74</f>
        <v>200000</v>
      </c>
      <c r="H59" s="29">
        <v>0</v>
      </c>
      <c r="I59" s="30">
        <f t="shared" si="4"/>
        <v>200000</v>
      </c>
      <c r="J59" s="29">
        <v>0</v>
      </c>
      <c r="K59" s="29">
        <v>0</v>
      </c>
      <c r="L59" s="29">
        <v>0</v>
      </c>
      <c r="M59" s="29"/>
      <c r="N59" s="29"/>
      <c r="O59" s="29"/>
      <c r="P59" s="29"/>
      <c r="Q59" s="29"/>
      <c r="R59" s="29"/>
      <c r="S59" s="29"/>
      <c r="T59" s="31"/>
      <c r="U59" s="29"/>
      <c r="V59" s="32">
        <f t="shared" si="2"/>
        <v>0</v>
      </c>
      <c r="W59" s="33"/>
      <c r="X59" s="33"/>
    </row>
    <row r="60" spans="1:24" s="34" customFormat="1" ht="23.25" customHeight="1" x14ac:dyDescent="0.2">
      <c r="A60" s="25">
        <v>2</v>
      </c>
      <c r="B60" s="25">
        <v>2</v>
      </c>
      <c r="C60" s="25">
        <v>7</v>
      </c>
      <c r="D60" s="25">
        <v>2</v>
      </c>
      <c r="E60" s="26" t="s">
        <v>43</v>
      </c>
      <c r="F60" s="27" t="s">
        <v>87</v>
      </c>
      <c r="G60" s="29">
        <f>+'[1]PRESUP. EJEC. 2025'!C75</f>
        <v>500000</v>
      </c>
      <c r="H60" s="29">
        <f>+'[1]PRESUP. EJEC. 2025'!D75</f>
        <v>0</v>
      </c>
      <c r="I60" s="30">
        <f t="shared" si="4"/>
        <v>500000</v>
      </c>
      <c r="J60" s="29">
        <v>0</v>
      </c>
      <c r="K60" s="29">
        <v>0</v>
      </c>
      <c r="L60" s="29">
        <v>0</v>
      </c>
      <c r="M60" s="29"/>
      <c r="N60" s="29"/>
      <c r="O60" s="29"/>
      <c r="P60" s="29"/>
      <c r="Q60" s="29"/>
      <c r="R60" s="29"/>
      <c r="S60" s="29"/>
      <c r="T60" s="31"/>
      <c r="U60" s="29"/>
      <c r="V60" s="32">
        <f t="shared" si="2"/>
        <v>0</v>
      </c>
      <c r="W60" s="33"/>
      <c r="X60" s="33"/>
    </row>
    <row r="61" spans="1:24" s="34" customFormat="1" ht="23.25" customHeight="1" x14ac:dyDescent="0.2">
      <c r="A61" s="25">
        <v>2</v>
      </c>
      <c r="B61" s="25">
        <v>2</v>
      </c>
      <c r="C61" s="25">
        <v>7</v>
      </c>
      <c r="D61" s="25">
        <v>2</v>
      </c>
      <c r="E61" s="26" t="s">
        <v>45</v>
      </c>
      <c r="F61" s="27" t="s">
        <v>88</v>
      </c>
      <c r="G61" s="29">
        <f>+'[1]PRESUP. EJEC. 2025'!C77</f>
        <v>50000</v>
      </c>
      <c r="H61" s="29">
        <f>+'[1]PRESUP. EJEC. 2025'!D77</f>
        <v>0</v>
      </c>
      <c r="I61" s="30">
        <f t="shared" si="4"/>
        <v>50000</v>
      </c>
      <c r="J61" s="29">
        <v>0</v>
      </c>
      <c r="K61" s="29">
        <v>0</v>
      </c>
      <c r="L61" s="29">
        <v>0</v>
      </c>
      <c r="M61" s="29"/>
      <c r="N61" s="29"/>
      <c r="O61" s="29"/>
      <c r="P61" s="29"/>
      <c r="Q61" s="29"/>
      <c r="R61" s="29"/>
      <c r="S61" s="29"/>
      <c r="T61" s="31"/>
      <c r="U61" s="29"/>
      <c r="V61" s="32">
        <f t="shared" si="2"/>
        <v>0</v>
      </c>
      <c r="W61" s="33"/>
      <c r="X61" s="33"/>
    </row>
    <row r="62" spans="1:24" s="34" customFormat="1" ht="23.25" hidden="1" customHeight="1" x14ac:dyDescent="0.2">
      <c r="A62" s="25">
        <v>2</v>
      </c>
      <c r="B62" s="25">
        <v>2</v>
      </c>
      <c r="C62" s="25">
        <v>7</v>
      </c>
      <c r="D62" s="25">
        <v>2</v>
      </c>
      <c r="E62" s="26" t="s">
        <v>27</v>
      </c>
      <c r="F62" s="27" t="s">
        <v>89</v>
      </c>
      <c r="G62" s="29"/>
      <c r="H62" s="29"/>
      <c r="I62" s="30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1"/>
      <c r="U62" s="29"/>
      <c r="V62" s="32"/>
      <c r="W62" s="33"/>
      <c r="X62" s="33"/>
    </row>
    <row r="63" spans="1:24" s="34" customFormat="1" ht="23.25" customHeight="1" x14ac:dyDescent="0.2">
      <c r="A63" s="25">
        <v>2</v>
      </c>
      <c r="B63" s="25">
        <v>2</v>
      </c>
      <c r="C63" s="25">
        <v>7</v>
      </c>
      <c r="D63" s="25">
        <v>2</v>
      </c>
      <c r="E63" s="26" t="s">
        <v>29</v>
      </c>
      <c r="F63" s="27" t="s">
        <v>90</v>
      </c>
      <c r="G63" s="29">
        <f>+'[1]PRESUP. EJEC. 2025'!C78</f>
        <v>4500000</v>
      </c>
      <c r="H63" s="29">
        <f>+'[1]PRESUP. EJEC. 2025'!D78</f>
        <v>123878.43</v>
      </c>
      <c r="I63" s="30">
        <f t="shared" si="4"/>
        <v>4623878.43</v>
      </c>
      <c r="J63" s="29">
        <v>0</v>
      </c>
      <c r="K63" s="29">
        <v>0</v>
      </c>
      <c r="L63" s="29">
        <v>193650.13</v>
      </c>
      <c r="M63" s="29"/>
      <c r="N63" s="29"/>
      <c r="O63" s="29"/>
      <c r="P63" s="29"/>
      <c r="Q63" s="29"/>
      <c r="R63" s="29"/>
      <c r="S63" s="29"/>
      <c r="T63" s="31"/>
      <c r="U63" s="29"/>
      <c r="V63" s="32">
        <f t="shared" si="2"/>
        <v>193650.13</v>
      </c>
      <c r="W63" s="33"/>
      <c r="X63" s="33"/>
    </row>
    <row r="64" spans="1:24" s="34" customFormat="1" ht="18" x14ac:dyDescent="0.2">
      <c r="A64" s="25">
        <v>2</v>
      </c>
      <c r="B64" s="25">
        <v>2</v>
      </c>
      <c r="C64" s="25">
        <v>7</v>
      </c>
      <c r="D64" s="25">
        <v>2</v>
      </c>
      <c r="E64" s="26" t="s">
        <v>91</v>
      </c>
      <c r="F64" s="38" t="s">
        <v>92</v>
      </c>
      <c r="G64" s="29">
        <f>+'[1]PRESUP. EJEC. 2025'!C79</f>
        <v>0</v>
      </c>
      <c r="H64" s="29">
        <f>+'[1]PRESUP. EJEC. 2025'!D79</f>
        <v>0</v>
      </c>
      <c r="I64" s="30">
        <f t="shared" si="4"/>
        <v>0</v>
      </c>
      <c r="J64" s="29"/>
      <c r="K64" s="29"/>
      <c r="L64" s="29"/>
      <c r="M64" s="29">
        <v>44971.94</v>
      </c>
      <c r="N64" s="29"/>
      <c r="O64" s="29"/>
      <c r="P64" s="29"/>
      <c r="Q64" s="29"/>
      <c r="R64" s="29"/>
      <c r="S64" s="29"/>
      <c r="T64" s="31"/>
      <c r="U64" s="29"/>
      <c r="V64" s="32">
        <f t="shared" si="2"/>
        <v>44971.94</v>
      </c>
      <c r="W64" s="33"/>
      <c r="X64" s="33"/>
    </row>
    <row r="65" spans="1:24" s="34" customFormat="1" ht="21.75" customHeight="1" x14ac:dyDescent="0.2">
      <c r="A65" s="25">
        <v>2</v>
      </c>
      <c r="B65" s="25">
        <v>2</v>
      </c>
      <c r="C65" s="25">
        <v>8</v>
      </c>
      <c r="D65" s="25">
        <v>1</v>
      </c>
      <c r="E65" s="26" t="s">
        <v>25</v>
      </c>
      <c r="F65" s="27" t="s">
        <v>93</v>
      </c>
      <c r="G65" s="29"/>
      <c r="H65" s="29"/>
      <c r="I65" s="30"/>
      <c r="J65" s="29"/>
      <c r="K65" s="29"/>
      <c r="L65" s="29"/>
      <c r="M65" s="29">
        <v>0</v>
      </c>
      <c r="N65" s="29"/>
      <c r="O65" s="29"/>
      <c r="P65" s="29"/>
      <c r="Q65" s="29"/>
      <c r="R65" s="29"/>
      <c r="S65" s="29"/>
      <c r="T65" s="31"/>
      <c r="U65" s="29"/>
      <c r="V65" s="32"/>
      <c r="W65" s="33"/>
      <c r="X65" s="33"/>
    </row>
    <row r="66" spans="1:24" s="34" customFormat="1" ht="23.25" customHeight="1" x14ac:dyDescent="0.2">
      <c r="A66" s="25">
        <v>2</v>
      </c>
      <c r="B66" s="25">
        <v>2</v>
      </c>
      <c r="C66" s="25">
        <v>8</v>
      </c>
      <c r="D66" s="25">
        <v>2</v>
      </c>
      <c r="E66" s="26" t="s">
        <v>25</v>
      </c>
      <c r="F66" s="27" t="s">
        <v>94</v>
      </c>
      <c r="G66" s="29">
        <f>+'[1]PRESUP. EJEC. 2025'!C81</f>
        <v>500000</v>
      </c>
      <c r="H66" s="29">
        <f>+'[1]PRESUP. EJEC. 2025'!D81</f>
        <v>0</v>
      </c>
      <c r="I66" s="30">
        <f t="shared" si="4"/>
        <v>500000</v>
      </c>
      <c r="J66" s="29">
        <v>19036.259999999998</v>
      </c>
      <c r="K66" s="29">
        <v>137163.72</v>
      </c>
      <c r="L66" s="29">
        <v>95284.38</v>
      </c>
      <c r="M66" s="29">
        <v>18973.060000000001</v>
      </c>
      <c r="N66" s="29"/>
      <c r="O66" s="29"/>
      <c r="P66" s="29"/>
      <c r="Q66" s="29"/>
      <c r="R66" s="29"/>
      <c r="S66" s="29"/>
      <c r="T66" s="31"/>
      <c r="U66" s="29"/>
      <c r="V66" s="32">
        <f t="shared" si="2"/>
        <v>270457.42000000004</v>
      </c>
      <c r="W66" s="43"/>
      <c r="X66" s="43"/>
    </row>
    <row r="67" spans="1:24" s="34" customFormat="1" ht="23.25" customHeight="1" x14ac:dyDescent="0.2">
      <c r="A67" s="25">
        <v>2</v>
      </c>
      <c r="B67" s="25">
        <v>2</v>
      </c>
      <c r="C67" s="25">
        <v>8</v>
      </c>
      <c r="D67" s="25">
        <v>4</v>
      </c>
      <c r="E67" s="26" t="s">
        <v>25</v>
      </c>
      <c r="F67" s="27" t="s">
        <v>95</v>
      </c>
      <c r="G67" s="29">
        <f>+'[1]PRESUP. EJEC. 2025'!C82</f>
        <v>300000</v>
      </c>
      <c r="H67" s="29">
        <f>+'[1]PRESUP. EJEC. 2025'!D82</f>
        <v>51000</v>
      </c>
      <c r="I67" s="30">
        <f t="shared" si="4"/>
        <v>351000</v>
      </c>
      <c r="J67" s="29">
        <v>0</v>
      </c>
      <c r="K67" s="29">
        <v>0</v>
      </c>
      <c r="L67" s="29">
        <v>0</v>
      </c>
      <c r="M67" s="29">
        <v>51000</v>
      </c>
      <c r="N67" s="29"/>
      <c r="O67" s="29"/>
      <c r="P67" s="29"/>
      <c r="Q67" s="29"/>
      <c r="R67" s="29"/>
      <c r="S67" s="29"/>
      <c r="T67" s="31"/>
      <c r="U67" s="29"/>
      <c r="V67" s="32">
        <f t="shared" si="2"/>
        <v>51000</v>
      </c>
      <c r="W67" s="43"/>
      <c r="X67" s="43"/>
    </row>
    <row r="68" spans="1:24" s="34" customFormat="1" ht="23.25" customHeight="1" x14ac:dyDescent="0.2">
      <c r="A68" s="25">
        <v>2</v>
      </c>
      <c r="B68" s="25">
        <v>2</v>
      </c>
      <c r="C68" s="25">
        <v>8</v>
      </c>
      <c r="D68" s="25">
        <v>5</v>
      </c>
      <c r="E68" s="26" t="s">
        <v>25</v>
      </c>
      <c r="F68" s="38" t="s">
        <v>96</v>
      </c>
      <c r="G68" s="29">
        <f>+'[1]PRESUP. EJEC. 2025'!C83</f>
        <v>200000</v>
      </c>
      <c r="H68" s="29">
        <f>+'[1]PRESUP. EJEC. 2025'!D83</f>
        <v>600000</v>
      </c>
      <c r="I68" s="30">
        <f t="shared" si="4"/>
        <v>800000</v>
      </c>
      <c r="J68" s="29">
        <v>0</v>
      </c>
      <c r="K68" s="29">
        <v>0</v>
      </c>
      <c r="L68" s="29">
        <v>0</v>
      </c>
      <c r="M68" s="29">
        <v>0</v>
      </c>
      <c r="N68" s="29"/>
      <c r="O68" s="29"/>
      <c r="P68" s="29"/>
      <c r="Q68" s="29"/>
      <c r="R68" s="29"/>
      <c r="S68" s="29"/>
      <c r="T68" s="31"/>
      <c r="U68" s="29"/>
      <c r="V68" s="32">
        <f t="shared" si="2"/>
        <v>0</v>
      </c>
      <c r="W68" s="43"/>
      <c r="X68" s="43"/>
    </row>
    <row r="69" spans="1:24" s="34" customFormat="1" ht="23.25" customHeight="1" x14ac:dyDescent="0.2">
      <c r="A69" s="25">
        <v>2</v>
      </c>
      <c r="B69" s="25">
        <v>2</v>
      </c>
      <c r="C69" s="25">
        <v>8</v>
      </c>
      <c r="D69" s="25">
        <v>5</v>
      </c>
      <c r="E69" s="26" t="s">
        <v>43</v>
      </c>
      <c r="F69" s="27" t="s">
        <v>97</v>
      </c>
      <c r="G69" s="29">
        <f>+'[1]PRESUP. EJEC. 2025'!C84</f>
        <v>300000</v>
      </c>
      <c r="H69" s="29">
        <f>+'[1]PRESUP. EJEC. 2025'!D84</f>
        <v>66316</v>
      </c>
      <c r="I69" s="30">
        <f t="shared" si="4"/>
        <v>366316</v>
      </c>
      <c r="J69" s="29">
        <v>0</v>
      </c>
      <c r="K69" s="29">
        <v>0</v>
      </c>
      <c r="L69" s="29">
        <v>0</v>
      </c>
      <c r="M69" s="29">
        <v>133516</v>
      </c>
      <c r="N69" s="29"/>
      <c r="O69" s="29"/>
      <c r="P69" s="29"/>
      <c r="Q69" s="29"/>
      <c r="R69" s="29"/>
      <c r="S69" s="29"/>
      <c r="T69" s="31"/>
      <c r="U69" s="29"/>
      <c r="V69" s="32">
        <f t="shared" si="2"/>
        <v>133516</v>
      </c>
      <c r="W69" s="43"/>
      <c r="X69" s="43"/>
    </row>
    <row r="70" spans="1:24" s="34" customFormat="1" ht="23.25" hidden="1" customHeight="1" x14ac:dyDescent="0.2">
      <c r="A70" s="25">
        <v>2</v>
      </c>
      <c r="B70" s="25">
        <v>2</v>
      </c>
      <c r="C70" s="25">
        <v>8</v>
      </c>
      <c r="D70" s="25">
        <v>5</v>
      </c>
      <c r="E70" s="26" t="s">
        <v>39</v>
      </c>
      <c r="F70" s="27" t="s">
        <v>98</v>
      </c>
      <c r="G70" s="29">
        <v>0</v>
      </c>
      <c r="H70" s="29">
        <v>0</v>
      </c>
      <c r="I70" s="30">
        <f t="shared" si="4"/>
        <v>0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31"/>
      <c r="U70" s="29"/>
      <c r="V70" s="32">
        <f t="shared" si="2"/>
        <v>0</v>
      </c>
      <c r="W70" s="33"/>
      <c r="X70" s="33"/>
    </row>
    <row r="71" spans="1:24" s="34" customFormat="1" ht="23.25" customHeight="1" x14ac:dyDescent="0.2">
      <c r="A71" s="25">
        <v>2</v>
      </c>
      <c r="B71" s="25">
        <v>2</v>
      </c>
      <c r="C71" s="25">
        <v>8</v>
      </c>
      <c r="D71" s="25">
        <v>6</v>
      </c>
      <c r="E71" s="26" t="s">
        <v>25</v>
      </c>
      <c r="F71" s="27" t="s">
        <v>99</v>
      </c>
      <c r="G71" s="29">
        <f>+'[1]PRESUP. EJEC. 2025'!C87</f>
        <v>9450000</v>
      </c>
      <c r="H71" s="29">
        <f>+'[1]PRESUP. EJEC. 2025'!D87</f>
        <v>17822806.260000002</v>
      </c>
      <c r="I71" s="30">
        <f t="shared" si="4"/>
        <v>27272806.260000002</v>
      </c>
      <c r="J71" s="29">
        <v>235079.6</v>
      </c>
      <c r="K71" s="29">
        <v>0</v>
      </c>
      <c r="L71" s="29">
        <v>796618</v>
      </c>
      <c r="M71" s="29">
        <v>4963696.76</v>
      </c>
      <c r="N71" s="29"/>
      <c r="O71" s="29"/>
      <c r="P71" s="29"/>
      <c r="Q71" s="29"/>
      <c r="R71" s="29"/>
      <c r="S71" s="29"/>
      <c r="T71" s="31"/>
      <c r="U71" s="29"/>
      <c r="V71" s="32">
        <f t="shared" si="2"/>
        <v>5995394.3599999994</v>
      </c>
      <c r="W71" s="33"/>
      <c r="X71" s="33"/>
    </row>
    <row r="72" spans="1:24" s="34" customFormat="1" ht="23.25" hidden="1" customHeight="1" x14ac:dyDescent="0.2">
      <c r="A72" s="25">
        <v>2</v>
      </c>
      <c r="B72" s="25">
        <v>2</v>
      </c>
      <c r="C72" s="25">
        <v>8</v>
      </c>
      <c r="D72" s="25">
        <v>6</v>
      </c>
      <c r="E72" s="26" t="s">
        <v>43</v>
      </c>
      <c r="F72" s="27" t="s">
        <v>100</v>
      </c>
      <c r="G72" s="29">
        <f>+'[1]PRESUP. EJEC. 2025'!C88</f>
        <v>0</v>
      </c>
      <c r="H72" s="29">
        <f>+'[1]PRESUP. EJEC. 2025'!D88</f>
        <v>0</v>
      </c>
      <c r="I72" s="30">
        <f t="shared" si="4"/>
        <v>0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1"/>
      <c r="U72" s="29"/>
      <c r="V72" s="32">
        <f t="shared" si="2"/>
        <v>0</v>
      </c>
      <c r="W72" s="33"/>
      <c r="X72" s="33"/>
    </row>
    <row r="73" spans="1:24" s="34" customFormat="1" ht="23.25" customHeight="1" x14ac:dyDescent="0.2">
      <c r="A73" s="25">
        <v>2</v>
      </c>
      <c r="B73" s="25">
        <v>2</v>
      </c>
      <c r="C73" s="25">
        <v>8</v>
      </c>
      <c r="D73" s="25">
        <v>6</v>
      </c>
      <c r="E73" s="26" t="s">
        <v>39</v>
      </c>
      <c r="F73" s="27" t="s">
        <v>101</v>
      </c>
      <c r="G73" s="29">
        <f>+'[1]PRESUP. EJEC. 2025'!C89</f>
        <v>300000</v>
      </c>
      <c r="H73" s="29">
        <f>+'[1]PRESUP. EJEC. 2025'!D89</f>
        <v>0</v>
      </c>
      <c r="I73" s="30">
        <f t="shared" si="4"/>
        <v>300000</v>
      </c>
      <c r="J73" s="29">
        <v>0</v>
      </c>
      <c r="K73" s="29">
        <v>0</v>
      </c>
      <c r="L73" s="29">
        <v>0</v>
      </c>
      <c r="M73" s="29">
        <v>0</v>
      </c>
      <c r="N73" s="29"/>
      <c r="O73" s="29"/>
      <c r="P73" s="29"/>
      <c r="Q73" s="29"/>
      <c r="R73" s="29"/>
      <c r="S73" s="29"/>
      <c r="T73" s="31"/>
      <c r="U73" s="29"/>
      <c r="V73" s="32">
        <f t="shared" si="2"/>
        <v>0</v>
      </c>
      <c r="W73" s="33"/>
      <c r="X73" s="33"/>
    </row>
    <row r="74" spans="1:24" s="34" customFormat="1" ht="23.25" hidden="1" customHeight="1" x14ac:dyDescent="0.2">
      <c r="A74" s="25">
        <v>2</v>
      </c>
      <c r="B74" s="25">
        <v>2</v>
      </c>
      <c r="C74" s="25">
        <v>8</v>
      </c>
      <c r="D74" s="25">
        <v>6</v>
      </c>
      <c r="E74" s="26" t="s">
        <v>45</v>
      </c>
      <c r="F74" s="27" t="s">
        <v>102</v>
      </c>
      <c r="G74" s="29">
        <f>+'[1]PRESUP. EJEC. 2025'!C90</f>
        <v>0</v>
      </c>
      <c r="H74" s="29">
        <f>+'[1]PRESUP. EJEC. 2025'!D90</f>
        <v>0</v>
      </c>
      <c r="I74" s="30">
        <f t="shared" si="4"/>
        <v>0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31"/>
      <c r="U74" s="29"/>
      <c r="V74" s="32">
        <f t="shared" si="2"/>
        <v>0</v>
      </c>
      <c r="W74" s="33"/>
      <c r="X74" s="33"/>
    </row>
    <row r="75" spans="1:24" s="34" customFormat="1" ht="23.25" customHeight="1" x14ac:dyDescent="0.2">
      <c r="A75" s="25">
        <v>2</v>
      </c>
      <c r="B75" s="25">
        <v>2</v>
      </c>
      <c r="C75" s="25">
        <v>8</v>
      </c>
      <c r="D75" s="25">
        <v>7</v>
      </c>
      <c r="E75" s="26" t="s">
        <v>25</v>
      </c>
      <c r="F75" s="38" t="s">
        <v>103</v>
      </c>
      <c r="G75" s="29">
        <f>+'[1]PRESUP. EJEC. 2025'!C92</f>
        <v>200000</v>
      </c>
      <c r="H75" s="29">
        <f>+'[1]PRESUP. EJEC. 2025'!D92</f>
        <v>0</v>
      </c>
      <c r="I75" s="30">
        <f t="shared" si="4"/>
        <v>200000</v>
      </c>
      <c r="J75" s="29">
        <v>0</v>
      </c>
      <c r="K75" s="29">
        <v>0</v>
      </c>
      <c r="L75" s="29">
        <v>0</v>
      </c>
      <c r="M75" s="29">
        <v>0</v>
      </c>
      <c r="N75" s="29"/>
      <c r="O75" s="29"/>
      <c r="P75" s="29"/>
      <c r="Q75" s="29"/>
      <c r="R75" s="29"/>
      <c r="S75" s="29"/>
      <c r="T75" s="31"/>
      <c r="U75" s="29"/>
      <c r="V75" s="32">
        <f t="shared" si="2"/>
        <v>0</v>
      </c>
      <c r="W75" s="33"/>
      <c r="X75" s="33"/>
    </row>
    <row r="76" spans="1:24" s="34" customFormat="1" ht="23.25" customHeight="1" x14ac:dyDescent="0.2">
      <c r="A76" s="25">
        <v>2</v>
      </c>
      <c r="B76" s="25">
        <v>2</v>
      </c>
      <c r="C76" s="25">
        <v>8</v>
      </c>
      <c r="D76" s="25">
        <v>7</v>
      </c>
      <c r="E76" s="26" t="s">
        <v>39</v>
      </c>
      <c r="F76" s="27" t="s">
        <v>104</v>
      </c>
      <c r="G76" s="29">
        <f>+'[1]PRESUP. EJEC. 2025'!C93</f>
        <v>600000</v>
      </c>
      <c r="H76" s="29">
        <f>+'[1]PRESUP. EJEC. 2025'!D93</f>
        <v>4400000</v>
      </c>
      <c r="I76" s="30">
        <f t="shared" si="4"/>
        <v>5000000</v>
      </c>
      <c r="J76" s="29"/>
      <c r="K76" s="29"/>
      <c r="L76" s="29">
        <v>0</v>
      </c>
      <c r="M76" s="29">
        <v>359900</v>
      </c>
      <c r="N76" s="29"/>
      <c r="O76" s="29"/>
      <c r="P76" s="29"/>
      <c r="Q76" s="29"/>
      <c r="R76" s="29"/>
      <c r="S76" s="29"/>
      <c r="T76" s="31"/>
      <c r="U76" s="29"/>
      <c r="V76" s="32">
        <f t="shared" si="2"/>
        <v>359900</v>
      </c>
      <c r="W76" s="33"/>
      <c r="X76" s="33"/>
    </row>
    <row r="77" spans="1:24" s="34" customFormat="1" ht="23.25" customHeight="1" x14ac:dyDescent="0.2">
      <c r="A77" s="25">
        <v>2</v>
      </c>
      <c r="B77" s="25">
        <v>2</v>
      </c>
      <c r="C77" s="25">
        <v>8</v>
      </c>
      <c r="D77" s="25">
        <v>7</v>
      </c>
      <c r="E77" s="26" t="s">
        <v>45</v>
      </c>
      <c r="F77" s="27" t="s">
        <v>105</v>
      </c>
      <c r="G77" s="29">
        <f>+'[1]PRESUP. EJEC. 2025'!C94</f>
        <v>10000000</v>
      </c>
      <c r="H77" s="29">
        <f>+'[1]PRESUP. EJEC. 2025'!D94</f>
        <v>0</v>
      </c>
      <c r="I77" s="30">
        <f t="shared" si="4"/>
        <v>10000000</v>
      </c>
      <c r="J77" s="29">
        <v>0</v>
      </c>
      <c r="K77" s="29">
        <v>0</v>
      </c>
      <c r="L77" s="29">
        <v>3151000.88</v>
      </c>
      <c r="M77" s="29">
        <v>0</v>
      </c>
      <c r="N77" s="29"/>
      <c r="O77" s="29"/>
      <c r="P77" s="29"/>
      <c r="Q77" s="29"/>
      <c r="R77" s="29"/>
      <c r="S77" s="29"/>
      <c r="T77" s="31"/>
      <c r="U77" s="29"/>
      <c r="V77" s="32">
        <f t="shared" si="2"/>
        <v>3151000.88</v>
      </c>
      <c r="W77" s="33"/>
      <c r="X77" s="33"/>
    </row>
    <row r="78" spans="1:24" s="34" customFormat="1" ht="23.25" customHeight="1" x14ac:dyDescent="0.2">
      <c r="A78" s="25">
        <v>2</v>
      </c>
      <c r="B78" s="25">
        <v>2</v>
      </c>
      <c r="C78" s="25">
        <v>8</v>
      </c>
      <c r="D78" s="25">
        <v>7</v>
      </c>
      <c r="E78" s="26" t="s">
        <v>27</v>
      </c>
      <c r="F78" s="27" t="s">
        <v>106</v>
      </c>
      <c r="G78" s="29">
        <f>+'[1]PRESUP. EJEC. 2025'!C95</f>
        <v>300000</v>
      </c>
      <c r="H78" s="29">
        <f>+'[1]PRESUP. EJEC. 2025'!D95</f>
        <v>1151706.67</v>
      </c>
      <c r="I78" s="30">
        <f t="shared" si="4"/>
        <v>1451706.67</v>
      </c>
      <c r="J78" s="29">
        <v>0</v>
      </c>
      <c r="K78" s="29">
        <v>0</v>
      </c>
      <c r="L78" s="29">
        <v>0</v>
      </c>
      <c r="M78" s="29">
        <v>1151706.67</v>
      </c>
      <c r="N78" s="29"/>
      <c r="O78" s="29"/>
      <c r="P78" s="29"/>
      <c r="Q78" s="29"/>
      <c r="R78" s="29"/>
      <c r="S78" s="29"/>
      <c r="T78" s="31"/>
      <c r="U78" s="29"/>
      <c r="V78" s="32">
        <f t="shared" si="2"/>
        <v>1151706.67</v>
      </c>
      <c r="W78" s="33"/>
      <c r="X78" s="33"/>
    </row>
    <row r="79" spans="1:24" s="34" customFormat="1" ht="23.25" customHeight="1" x14ac:dyDescent="0.2">
      <c r="A79" s="25">
        <v>2</v>
      </c>
      <c r="B79" s="25">
        <v>2</v>
      </c>
      <c r="C79" s="25">
        <v>8</v>
      </c>
      <c r="D79" s="25">
        <v>7</v>
      </c>
      <c r="E79" s="26" t="s">
        <v>29</v>
      </c>
      <c r="F79" s="27" t="s">
        <v>107</v>
      </c>
      <c r="G79" s="29">
        <f>+'[1]PRESUP. EJEC. 2025'!C96</f>
        <v>3400000</v>
      </c>
      <c r="H79" s="29">
        <f>+'[1]PRESUP. EJEC. 2025'!D96</f>
        <v>0</v>
      </c>
      <c r="I79" s="30">
        <f t="shared" si="4"/>
        <v>3400000</v>
      </c>
      <c r="J79" s="29">
        <v>12567</v>
      </c>
      <c r="K79" s="29">
        <v>0</v>
      </c>
      <c r="L79" s="29">
        <v>0</v>
      </c>
      <c r="M79" s="29">
        <v>0</v>
      </c>
      <c r="N79" s="29"/>
      <c r="O79" s="29"/>
      <c r="P79" s="29"/>
      <c r="Q79" s="29"/>
      <c r="R79" s="29"/>
      <c r="S79" s="29"/>
      <c r="T79" s="31"/>
      <c r="U79" s="29"/>
      <c r="V79" s="32">
        <f t="shared" si="2"/>
        <v>12567</v>
      </c>
      <c r="W79" s="33"/>
      <c r="X79" s="33"/>
    </row>
    <row r="80" spans="1:24" s="34" customFormat="1" ht="23.25" customHeight="1" x14ac:dyDescent="0.2">
      <c r="A80" s="25">
        <v>2</v>
      </c>
      <c r="B80" s="25">
        <v>2</v>
      </c>
      <c r="C80" s="25">
        <v>8</v>
      </c>
      <c r="D80" s="25">
        <v>8</v>
      </c>
      <c r="E80" s="26" t="s">
        <v>25</v>
      </c>
      <c r="F80" s="27" t="s">
        <v>108</v>
      </c>
      <c r="G80" s="29">
        <f>+'[1]PRESUP. EJEC. 2025'!C97</f>
        <v>200000</v>
      </c>
      <c r="H80" s="29">
        <f>+'[1]PRESUP. EJEC. 2025'!D97</f>
        <v>0</v>
      </c>
      <c r="I80" s="44">
        <f t="shared" si="4"/>
        <v>200000</v>
      </c>
      <c r="J80" s="29">
        <v>0</v>
      </c>
      <c r="K80" s="29">
        <v>0</v>
      </c>
      <c r="L80" s="29">
        <v>0</v>
      </c>
      <c r="M80" s="29">
        <v>0</v>
      </c>
      <c r="N80" s="29"/>
      <c r="O80" s="29"/>
      <c r="P80" s="29"/>
      <c r="Q80" s="29"/>
      <c r="R80" s="29"/>
      <c r="S80" s="29"/>
      <c r="T80" s="31"/>
      <c r="U80" s="29"/>
      <c r="V80" s="32">
        <f t="shared" si="2"/>
        <v>0</v>
      </c>
      <c r="W80" s="33"/>
      <c r="X80" s="33"/>
    </row>
    <row r="81" spans="1:24" s="34" customFormat="1" ht="23.25" customHeight="1" x14ac:dyDescent="0.2">
      <c r="A81" s="25">
        <v>2</v>
      </c>
      <c r="B81" s="25">
        <v>2</v>
      </c>
      <c r="C81" s="25">
        <v>8</v>
      </c>
      <c r="D81" s="25">
        <v>9</v>
      </c>
      <c r="E81" s="26" t="s">
        <v>109</v>
      </c>
      <c r="F81" s="27" t="s">
        <v>110</v>
      </c>
      <c r="G81" s="29">
        <f>+'[1]PRESUP. EJEC. 2025'!C98</f>
        <v>250000</v>
      </c>
      <c r="H81" s="29">
        <f>+'[1]PRESUP. EJEC. 2025'!D98</f>
        <v>0</v>
      </c>
      <c r="I81" s="30">
        <f t="shared" si="4"/>
        <v>250000</v>
      </c>
      <c r="J81" s="29">
        <v>0</v>
      </c>
      <c r="K81" s="29">
        <v>0</v>
      </c>
      <c r="L81" s="29">
        <v>0</v>
      </c>
      <c r="M81" s="29">
        <v>0</v>
      </c>
      <c r="N81" s="29"/>
      <c r="O81" s="29"/>
      <c r="P81" s="29"/>
      <c r="Q81" s="29"/>
      <c r="R81" s="29"/>
      <c r="S81" s="29"/>
      <c r="T81" s="31"/>
      <c r="U81" s="29"/>
      <c r="V81" s="32">
        <f t="shared" si="2"/>
        <v>0</v>
      </c>
      <c r="W81" s="33"/>
      <c r="X81" s="33"/>
    </row>
    <row r="82" spans="1:24" s="34" customFormat="1" ht="4.5" customHeight="1" x14ac:dyDescent="0.2">
      <c r="A82" s="25"/>
      <c r="B82" s="25"/>
      <c r="C82" s="25"/>
      <c r="D82" s="25"/>
      <c r="E82" s="26"/>
      <c r="F82" s="27"/>
      <c r="G82" s="29"/>
      <c r="H82" s="29"/>
      <c r="I82" s="30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31"/>
      <c r="U82" s="29"/>
      <c r="V82" s="32"/>
      <c r="W82" s="33"/>
      <c r="X82" s="33"/>
    </row>
    <row r="83" spans="1:24" s="34" customFormat="1" ht="23.25" customHeight="1" x14ac:dyDescent="0.2">
      <c r="A83" s="25"/>
      <c r="B83" s="25"/>
      <c r="C83" s="25"/>
      <c r="D83" s="25"/>
      <c r="E83" s="26"/>
      <c r="F83" s="18" t="s">
        <v>111</v>
      </c>
      <c r="G83" s="45">
        <f t="shared" ref="G83:I83" si="5">SUM(G84:G119)</f>
        <v>25507745</v>
      </c>
      <c r="H83" s="45">
        <f t="shared" si="5"/>
        <v>44902012.700000003</v>
      </c>
      <c r="I83" s="46">
        <f t="shared" si="5"/>
        <v>70409757.699999988</v>
      </c>
      <c r="J83" s="45">
        <f>SUM(J84:J120)</f>
        <v>1893792</v>
      </c>
      <c r="K83" s="45">
        <f>SUM(K84:K120)</f>
        <v>281525.3</v>
      </c>
      <c r="L83" s="45">
        <f>SUM(L84:L120)</f>
        <v>1811211.2</v>
      </c>
      <c r="M83" s="45">
        <f>SUM(M84:M120)</f>
        <v>4113373.47</v>
      </c>
      <c r="N83" s="45">
        <f t="shared" ref="N83:U83" si="6">SUM(N84:N118)</f>
        <v>0</v>
      </c>
      <c r="O83" s="45">
        <f t="shared" si="6"/>
        <v>0</v>
      </c>
      <c r="P83" s="45">
        <f t="shared" si="6"/>
        <v>0</v>
      </c>
      <c r="Q83" s="45">
        <f t="shared" si="6"/>
        <v>0</v>
      </c>
      <c r="R83" s="45">
        <f t="shared" si="6"/>
        <v>0</v>
      </c>
      <c r="S83" s="45">
        <f t="shared" si="6"/>
        <v>0</v>
      </c>
      <c r="T83" s="47">
        <f t="shared" si="6"/>
        <v>0</v>
      </c>
      <c r="U83" s="45">
        <f t="shared" si="6"/>
        <v>0</v>
      </c>
      <c r="V83" s="22">
        <f>SUM(J83:U83)</f>
        <v>8099901.9700000007</v>
      </c>
      <c r="W83" s="33"/>
      <c r="X83" s="33"/>
    </row>
    <row r="84" spans="1:24" s="34" customFormat="1" ht="23.25" customHeight="1" x14ac:dyDescent="0.2">
      <c r="A84" s="25">
        <v>2</v>
      </c>
      <c r="B84" s="25">
        <v>3</v>
      </c>
      <c r="C84" s="25">
        <v>1</v>
      </c>
      <c r="D84" s="25">
        <v>1</v>
      </c>
      <c r="E84" s="26" t="s">
        <v>25</v>
      </c>
      <c r="F84" s="27" t="s">
        <v>112</v>
      </c>
      <c r="G84" s="29">
        <f>+'[1]PRESUP. EJEC. 2025'!C101</f>
        <v>900000</v>
      </c>
      <c r="H84" s="29">
        <f>+'[1]PRESUP. EJEC. 2025'!D101</f>
        <v>0</v>
      </c>
      <c r="I84" s="30">
        <f t="shared" ref="I84:I119" si="7">+G84+H84</f>
        <v>900000</v>
      </c>
      <c r="J84" s="29">
        <v>0</v>
      </c>
      <c r="K84" s="29">
        <v>0</v>
      </c>
      <c r="L84" s="29">
        <v>231624</v>
      </c>
      <c r="M84" s="29">
        <v>0</v>
      </c>
      <c r="N84" s="29"/>
      <c r="O84" s="29"/>
      <c r="P84" s="29"/>
      <c r="Q84" s="29"/>
      <c r="R84" s="29"/>
      <c r="S84" s="29"/>
      <c r="T84" s="31"/>
      <c r="U84" s="29"/>
      <c r="V84" s="32">
        <f t="shared" ref="V84:V165" si="8">SUM(J84:U84)</f>
        <v>231624</v>
      </c>
      <c r="W84" s="33"/>
      <c r="X84" s="33"/>
    </row>
    <row r="85" spans="1:24" s="34" customFormat="1" ht="23.25" hidden="1" customHeight="1" x14ac:dyDescent="0.2">
      <c r="A85" s="25">
        <v>2</v>
      </c>
      <c r="B85" s="25">
        <v>3</v>
      </c>
      <c r="C85" s="25">
        <v>1</v>
      </c>
      <c r="D85" s="25">
        <v>3</v>
      </c>
      <c r="E85" s="26" t="s">
        <v>25</v>
      </c>
      <c r="F85" s="27" t="s">
        <v>113</v>
      </c>
      <c r="G85" s="29">
        <v>0</v>
      </c>
      <c r="H85" s="29">
        <f>+'[1]PRESUP. EJEC. 2025'!D103</f>
        <v>0</v>
      </c>
      <c r="I85" s="30">
        <f t="shared" si="7"/>
        <v>0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1"/>
      <c r="U85" s="29"/>
      <c r="V85" s="32">
        <f t="shared" si="8"/>
        <v>0</v>
      </c>
      <c r="W85" s="33"/>
      <c r="X85" s="33"/>
    </row>
    <row r="86" spans="1:24" s="34" customFormat="1" ht="23.25" hidden="1" customHeight="1" x14ac:dyDescent="0.2">
      <c r="A86" s="25">
        <v>2</v>
      </c>
      <c r="B86" s="25">
        <v>3</v>
      </c>
      <c r="C86" s="25">
        <v>1</v>
      </c>
      <c r="D86" s="25">
        <v>3</v>
      </c>
      <c r="E86" s="26" t="s">
        <v>43</v>
      </c>
      <c r="F86" s="27" t="s">
        <v>114</v>
      </c>
      <c r="G86" s="29">
        <v>0</v>
      </c>
      <c r="H86" s="29">
        <v>0</v>
      </c>
      <c r="I86" s="30">
        <f t="shared" si="7"/>
        <v>0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31"/>
      <c r="U86" s="29"/>
      <c r="V86" s="32">
        <f t="shared" si="8"/>
        <v>0</v>
      </c>
      <c r="W86" s="33"/>
      <c r="X86" s="33"/>
    </row>
    <row r="87" spans="1:24" s="34" customFormat="1" ht="23.25" customHeight="1" x14ac:dyDescent="0.2">
      <c r="A87" s="25">
        <v>2</v>
      </c>
      <c r="B87" s="25">
        <v>3</v>
      </c>
      <c r="C87" s="25">
        <v>1</v>
      </c>
      <c r="D87" s="25">
        <v>3</v>
      </c>
      <c r="E87" s="26" t="s">
        <v>39</v>
      </c>
      <c r="F87" s="27" t="s">
        <v>115</v>
      </c>
      <c r="G87" s="29">
        <f>+'[1]PRESUP. EJEC. 2025'!C105</f>
        <v>402388</v>
      </c>
      <c r="H87" s="29">
        <f>+'[1]PRESUP. EJEC. 2025'!D105</f>
        <v>0</v>
      </c>
      <c r="I87" s="30">
        <f t="shared" si="7"/>
        <v>402388</v>
      </c>
      <c r="J87" s="29">
        <v>0</v>
      </c>
      <c r="K87" s="29">
        <v>0</v>
      </c>
      <c r="L87" s="29">
        <v>0</v>
      </c>
      <c r="M87" s="29">
        <v>39600</v>
      </c>
      <c r="N87" s="29"/>
      <c r="O87" s="29"/>
      <c r="P87" s="29"/>
      <c r="Q87" s="29"/>
      <c r="R87" s="29"/>
      <c r="S87" s="29"/>
      <c r="T87" s="31"/>
      <c r="U87" s="29"/>
      <c r="V87" s="32">
        <f t="shared" si="8"/>
        <v>39600</v>
      </c>
      <c r="W87" s="33"/>
      <c r="X87" s="33"/>
    </row>
    <row r="88" spans="1:24" s="34" customFormat="1" ht="23.25" hidden="1" customHeight="1" x14ac:dyDescent="0.2">
      <c r="A88" s="25">
        <v>2</v>
      </c>
      <c r="B88" s="25">
        <v>3</v>
      </c>
      <c r="C88" s="25">
        <v>2</v>
      </c>
      <c r="D88" s="25">
        <v>1</v>
      </c>
      <c r="E88" s="26" t="s">
        <v>25</v>
      </c>
      <c r="F88" s="27" t="s">
        <v>116</v>
      </c>
      <c r="G88" s="29">
        <v>0</v>
      </c>
      <c r="H88" s="29">
        <f>+'[1]PRESUP. EJEC. 2025'!D107</f>
        <v>0</v>
      </c>
      <c r="I88" s="30">
        <f t="shared" si="7"/>
        <v>0</v>
      </c>
      <c r="J88" s="29"/>
      <c r="K88" s="29"/>
      <c r="L88" s="29">
        <v>0</v>
      </c>
      <c r="M88" s="29"/>
      <c r="N88" s="29"/>
      <c r="O88" s="29"/>
      <c r="P88" s="29"/>
      <c r="Q88" s="29"/>
      <c r="R88" s="29"/>
      <c r="S88" s="29"/>
      <c r="T88" s="31"/>
      <c r="U88" s="29"/>
      <c r="V88" s="32">
        <f t="shared" si="8"/>
        <v>0</v>
      </c>
      <c r="W88" s="33"/>
      <c r="X88" s="33"/>
    </row>
    <row r="89" spans="1:24" s="34" customFormat="1" ht="23.25" customHeight="1" x14ac:dyDescent="0.2">
      <c r="A89" s="25">
        <v>2</v>
      </c>
      <c r="B89" s="25">
        <v>3</v>
      </c>
      <c r="C89" s="25">
        <v>2</v>
      </c>
      <c r="D89" s="25">
        <v>2</v>
      </c>
      <c r="E89" s="26" t="s">
        <v>25</v>
      </c>
      <c r="F89" s="27" t="s">
        <v>117</v>
      </c>
      <c r="G89" s="29">
        <f>+'[1]PRESUP. EJEC. 2025'!C108</f>
        <v>1000000</v>
      </c>
      <c r="H89" s="29">
        <f>+'[1]PRESUP. EJEC. 2025'!D108</f>
        <v>137642</v>
      </c>
      <c r="I89" s="30">
        <f t="shared" si="7"/>
        <v>1137642</v>
      </c>
      <c r="J89" s="29">
        <v>0</v>
      </c>
      <c r="K89" s="29">
        <v>0</v>
      </c>
      <c r="L89" s="29">
        <v>0</v>
      </c>
      <c r="M89" s="29">
        <v>37642</v>
      </c>
      <c r="N89" s="29"/>
      <c r="O89" s="29"/>
      <c r="P89" s="29"/>
      <c r="Q89" s="29"/>
      <c r="R89" s="29"/>
      <c r="S89" s="29"/>
      <c r="T89" s="31"/>
      <c r="U89" s="29"/>
      <c r="V89" s="32">
        <f t="shared" si="8"/>
        <v>37642</v>
      </c>
      <c r="W89" s="33"/>
      <c r="X89" s="33"/>
    </row>
    <row r="90" spans="1:24" s="34" customFormat="1" ht="23.25" customHeight="1" x14ac:dyDescent="0.2">
      <c r="A90" s="25">
        <v>2</v>
      </c>
      <c r="B90" s="25">
        <v>3</v>
      </c>
      <c r="C90" s="25">
        <v>2</v>
      </c>
      <c r="D90" s="25">
        <v>3</v>
      </c>
      <c r="E90" s="26" t="s">
        <v>25</v>
      </c>
      <c r="F90" s="27" t="s">
        <v>118</v>
      </c>
      <c r="G90" s="29">
        <f>+'[1]PRESUP. EJEC. 2025'!C109</f>
        <v>1000000</v>
      </c>
      <c r="H90" s="29">
        <f>+'[1]PRESUP. EJEC. 2025'!D109</f>
        <v>0</v>
      </c>
      <c r="I90" s="30">
        <f t="shared" si="7"/>
        <v>1000000</v>
      </c>
      <c r="J90" s="29">
        <v>0</v>
      </c>
      <c r="K90" s="29">
        <v>0</v>
      </c>
      <c r="L90" s="29">
        <v>0</v>
      </c>
      <c r="M90" s="29">
        <v>0</v>
      </c>
      <c r="N90" s="29"/>
      <c r="O90" s="29"/>
      <c r="P90" s="29"/>
      <c r="Q90" s="29"/>
      <c r="R90" s="29"/>
      <c r="S90" s="29"/>
      <c r="T90" s="31"/>
      <c r="U90" s="29"/>
      <c r="V90" s="32">
        <f>SUM(J90:U90)</f>
        <v>0</v>
      </c>
      <c r="W90" s="33"/>
      <c r="X90" s="33"/>
    </row>
    <row r="91" spans="1:24" s="34" customFormat="1" ht="21.75" customHeight="1" x14ac:dyDescent="0.2">
      <c r="A91" s="25">
        <v>2</v>
      </c>
      <c r="B91" s="25">
        <v>3</v>
      </c>
      <c r="C91" s="25">
        <v>3</v>
      </c>
      <c r="D91" s="25">
        <v>1</v>
      </c>
      <c r="E91" s="26" t="s">
        <v>25</v>
      </c>
      <c r="F91" s="27" t="s">
        <v>119</v>
      </c>
      <c r="G91" s="29">
        <f>+'[1]PRESUP. EJEC. 2025'!C112</f>
        <v>280357</v>
      </c>
      <c r="H91" s="29">
        <f>+'[1]PRESUP. EJEC. 2025'!D112</f>
        <v>349478.02</v>
      </c>
      <c r="I91" s="30">
        <f t="shared" si="7"/>
        <v>629835.02</v>
      </c>
      <c r="J91" s="29">
        <v>0</v>
      </c>
      <c r="K91" s="29">
        <v>0</v>
      </c>
      <c r="L91" s="29">
        <v>0</v>
      </c>
      <c r="M91" s="29">
        <v>139758.37</v>
      </c>
      <c r="N91" s="29"/>
      <c r="O91" s="29"/>
      <c r="P91" s="29"/>
      <c r="Q91" s="29"/>
      <c r="R91" s="29"/>
      <c r="S91" s="29"/>
      <c r="T91" s="31"/>
      <c r="U91" s="29"/>
      <c r="V91" s="32">
        <f t="shared" si="8"/>
        <v>139758.37</v>
      </c>
      <c r="W91" s="33"/>
      <c r="X91" s="33"/>
    </row>
    <row r="92" spans="1:24" s="34" customFormat="1" ht="21.75" hidden="1" customHeight="1" x14ac:dyDescent="0.2">
      <c r="A92" s="25">
        <v>2</v>
      </c>
      <c r="B92" s="25">
        <v>3</v>
      </c>
      <c r="C92" s="25">
        <v>3</v>
      </c>
      <c r="D92" s="25">
        <v>2</v>
      </c>
      <c r="E92" s="26" t="s">
        <v>25</v>
      </c>
      <c r="F92" s="27" t="s">
        <v>120</v>
      </c>
      <c r="G92" s="29"/>
      <c r="H92" s="29"/>
      <c r="I92" s="30">
        <f t="shared" si="7"/>
        <v>0</v>
      </c>
      <c r="J92" s="29">
        <v>0</v>
      </c>
      <c r="K92" s="29">
        <v>0</v>
      </c>
      <c r="L92" s="29">
        <v>0</v>
      </c>
      <c r="M92" s="29"/>
      <c r="N92" s="29"/>
      <c r="O92" s="29"/>
      <c r="P92" s="29"/>
      <c r="Q92" s="29"/>
      <c r="R92" s="29"/>
      <c r="S92" s="29"/>
      <c r="T92" s="31"/>
      <c r="U92" s="29"/>
      <c r="V92" s="32">
        <f t="shared" si="8"/>
        <v>0</v>
      </c>
      <c r="W92" s="33"/>
      <c r="X92" s="33"/>
    </row>
    <row r="93" spans="1:24" s="34" customFormat="1" ht="21.75" hidden="1" customHeight="1" x14ac:dyDescent="0.2">
      <c r="A93" s="25">
        <v>2</v>
      </c>
      <c r="B93" s="25">
        <v>3</v>
      </c>
      <c r="C93" s="25">
        <v>3</v>
      </c>
      <c r="D93" s="25">
        <v>3</v>
      </c>
      <c r="E93" s="26" t="s">
        <v>25</v>
      </c>
      <c r="F93" s="27" t="s">
        <v>121</v>
      </c>
      <c r="G93" s="29">
        <v>0</v>
      </c>
      <c r="H93" s="29">
        <f>+'[1]PRESUP. EJEC. 2025'!D113</f>
        <v>0</v>
      </c>
      <c r="I93" s="30">
        <f t="shared" si="7"/>
        <v>0</v>
      </c>
      <c r="J93" s="29">
        <v>0</v>
      </c>
      <c r="K93" s="29">
        <v>0</v>
      </c>
      <c r="L93" s="29">
        <v>0</v>
      </c>
      <c r="M93" s="29"/>
      <c r="N93" s="29"/>
      <c r="O93" s="29"/>
      <c r="P93" s="29"/>
      <c r="Q93" s="29"/>
      <c r="R93" s="29"/>
      <c r="S93" s="29"/>
      <c r="T93" s="31"/>
      <c r="U93" s="29"/>
      <c r="V93" s="32">
        <f t="shared" si="8"/>
        <v>0</v>
      </c>
      <c r="W93" s="33"/>
      <c r="X93" s="33"/>
    </row>
    <row r="94" spans="1:24" s="34" customFormat="1" ht="21.75" customHeight="1" x14ac:dyDescent="0.2">
      <c r="A94" s="25">
        <v>2</v>
      </c>
      <c r="B94" s="25">
        <v>3</v>
      </c>
      <c r="C94" s="25">
        <v>3</v>
      </c>
      <c r="D94" s="25">
        <v>4</v>
      </c>
      <c r="E94" s="26" t="s">
        <v>25</v>
      </c>
      <c r="F94" s="27" t="s">
        <v>122</v>
      </c>
      <c r="G94" s="29">
        <v>0</v>
      </c>
      <c r="H94" s="29">
        <f>+'[1]PRESUP. EJEC. 2025'!D114</f>
        <v>2000000</v>
      </c>
      <c r="I94" s="30">
        <f t="shared" si="7"/>
        <v>2000000</v>
      </c>
      <c r="J94" s="29">
        <v>0</v>
      </c>
      <c r="K94" s="29">
        <v>0</v>
      </c>
      <c r="L94" s="29">
        <v>0</v>
      </c>
      <c r="M94" s="29">
        <v>0</v>
      </c>
      <c r="N94" s="29"/>
      <c r="O94" s="29"/>
      <c r="P94" s="29"/>
      <c r="Q94" s="29"/>
      <c r="R94" s="29"/>
      <c r="S94" s="29"/>
      <c r="T94" s="31"/>
      <c r="U94" s="29"/>
      <c r="V94" s="32">
        <f t="shared" si="8"/>
        <v>0</v>
      </c>
      <c r="W94" s="33"/>
      <c r="X94" s="33"/>
    </row>
    <row r="95" spans="1:24" s="34" customFormat="1" ht="21.75" hidden="1" customHeight="1" x14ac:dyDescent="0.2">
      <c r="A95" s="25">
        <v>2</v>
      </c>
      <c r="B95" s="25">
        <v>3</v>
      </c>
      <c r="C95" s="25">
        <v>4</v>
      </c>
      <c r="D95" s="25">
        <v>1</v>
      </c>
      <c r="E95" s="26" t="s">
        <v>25</v>
      </c>
      <c r="F95" s="27" t="s">
        <v>123</v>
      </c>
      <c r="G95" s="29"/>
      <c r="H95" s="29"/>
      <c r="I95" s="30">
        <f t="shared" si="7"/>
        <v>0</v>
      </c>
      <c r="J95" s="29">
        <v>0</v>
      </c>
      <c r="K95" s="29">
        <v>0</v>
      </c>
      <c r="L95" s="29">
        <v>0</v>
      </c>
      <c r="M95" s="29"/>
      <c r="N95" s="29"/>
      <c r="O95" s="29"/>
      <c r="P95" s="29"/>
      <c r="Q95" s="29"/>
      <c r="R95" s="29"/>
      <c r="S95" s="29"/>
      <c r="T95" s="31"/>
      <c r="U95" s="29"/>
      <c r="V95" s="32">
        <f t="shared" si="8"/>
        <v>0</v>
      </c>
      <c r="W95" s="33"/>
      <c r="X95" s="33"/>
    </row>
    <row r="96" spans="1:24" s="34" customFormat="1" ht="21.75" hidden="1" customHeight="1" x14ac:dyDescent="0.2">
      <c r="A96" s="25">
        <v>2</v>
      </c>
      <c r="B96" s="25">
        <v>3</v>
      </c>
      <c r="C96" s="25">
        <v>5</v>
      </c>
      <c r="D96" s="25">
        <v>1</v>
      </c>
      <c r="E96" s="26" t="s">
        <v>25</v>
      </c>
      <c r="F96" s="27" t="s">
        <v>124</v>
      </c>
      <c r="G96" s="29"/>
      <c r="H96" s="29"/>
      <c r="I96" s="30">
        <f t="shared" si="7"/>
        <v>0</v>
      </c>
      <c r="J96" s="29">
        <v>0</v>
      </c>
      <c r="K96" s="29">
        <v>0</v>
      </c>
      <c r="L96" s="29">
        <v>0</v>
      </c>
      <c r="M96" s="29"/>
      <c r="N96" s="29"/>
      <c r="O96" s="29"/>
      <c r="P96" s="29"/>
      <c r="Q96" s="29"/>
      <c r="R96" s="29"/>
      <c r="S96" s="29"/>
      <c r="T96" s="31"/>
      <c r="U96" s="29"/>
      <c r="V96" s="32">
        <f t="shared" si="8"/>
        <v>0</v>
      </c>
      <c r="W96" s="33"/>
      <c r="X96" s="33"/>
    </row>
    <row r="97" spans="1:24" s="34" customFormat="1" ht="21.75" customHeight="1" x14ac:dyDescent="0.2">
      <c r="A97" s="25">
        <v>2</v>
      </c>
      <c r="B97" s="25">
        <v>3</v>
      </c>
      <c r="C97" s="25">
        <v>5</v>
      </c>
      <c r="D97" s="25">
        <v>3</v>
      </c>
      <c r="E97" s="26" t="s">
        <v>25</v>
      </c>
      <c r="F97" s="27" t="s">
        <v>125</v>
      </c>
      <c r="G97" s="29">
        <f>+'[1]PRESUP. EJEC. 2025'!C116</f>
        <v>4000000</v>
      </c>
      <c r="H97" s="29">
        <f>+'[1]PRESUP. EJEC. 2025'!D116</f>
        <v>0</v>
      </c>
      <c r="I97" s="30">
        <f t="shared" si="7"/>
        <v>4000000</v>
      </c>
      <c r="J97" s="29">
        <v>0</v>
      </c>
      <c r="K97" s="29">
        <v>0</v>
      </c>
      <c r="L97" s="29">
        <v>0</v>
      </c>
      <c r="M97" s="29">
        <v>207999.97</v>
      </c>
      <c r="N97" s="29"/>
      <c r="O97" s="29"/>
      <c r="P97" s="29"/>
      <c r="Q97" s="29"/>
      <c r="R97" s="29"/>
      <c r="S97" s="29"/>
      <c r="T97" s="31"/>
      <c r="U97" s="29"/>
      <c r="V97" s="32">
        <f t="shared" si="8"/>
        <v>207999.97</v>
      </c>
      <c r="W97" s="33"/>
      <c r="X97" s="33"/>
    </row>
    <row r="98" spans="1:24" s="34" customFormat="1" ht="21.75" customHeight="1" x14ac:dyDescent="0.2">
      <c r="A98" s="25">
        <v>2</v>
      </c>
      <c r="B98" s="25">
        <v>3</v>
      </c>
      <c r="C98" s="25">
        <v>5</v>
      </c>
      <c r="D98" s="25">
        <v>5</v>
      </c>
      <c r="E98" s="26" t="s">
        <v>25</v>
      </c>
      <c r="F98" s="27" t="s">
        <v>126</v>
      </c>
      <c r="G98" s="29">
        <f>+'[1]PRESUP. EJEC. 2025'!C117</f>
        <v>1500000</v>
      </c>
      <c r="H98" s="29">
        <f>+'[1]PRESUP. EJEC. 2025'!D117</f>
        <v>0</v>
      </c>
      <c r="I98" s="30">
        <f t="shared" si="7"/>
        <v>1500000</v>
      </c>
      <c r="J98" s="29">
        <v>0</v>
      </c>
      <c r="K98" s="29">
        <v>0</v>
      </c>
      <c r="L98" s="29">
        <v>0</v>
      </c>
      <c r="M98" s="29">
        <v>0</v>
      </c>
      <c r="N98" s="29"/>
      <c r="O98" s="29"/>
      <c r="P98" s="29"/>
      <c r="Q98" s="29"/>
      <c r="R98" s="29"/>
      <c r="S98" s="29"/>
      <c r="T98" s="31"/>
      <c r="U98" s="29"/>
      <c r="V98" s="32">
        <f>SUM(J98:U98)</f>
        <v>0</v>
      </c>
      <c r="W98" s="33"/>
      <c r="X98" s="33"/>
    </row>
    <row r="99" spans="1:24" s="34" customFormat="1" ht="21.75" hidden="1" customHeight="1" x14ac:dyDescent="0.2">
      <c r="A99" s="25">
        <v>2</v>
      </c>
      <c r="B99" s="25">
        <v>3</v>
      </c>
      <c r="C99" s="25">
        <v>6</v>
      </c>
      <c r="D99" s="25">
        <v>1</v>
      </c>
      <c r="E99" s="26" t="s">
        <v>25</v>
      </c>
      <c r="F99" s="27" t="s">
        <v>127</v>
      </c>
      <c r="G99" s="29">
        <v>0</v>
      </c>
      <c r="H99" s="29">
        <f>+'[1]PRESUP. EJEC. 2025'!D119</f>
        <v>0</v>
      </c>
      <c r="I99" s="30">
        <f t="shared" si="7"/>
        <v>0</v>
      </c>
      <c r="J99" s="29">
        <v>0</v>
      </c>
      <c r="K99" s="29">
        <v>0</v>
      </c>
      <c r="L99" s="29">
        <v>0</v>
      </c>
      <c r="M99" s="29"/>
      <c r="N99" s="29"/>
      <c r="O99" s="29"/>
      <c r="P99" s="29"/>
      <c r="Q99" s="29"/>
      <c r="R99" s="29"/>
      <c r="S99" s="29"/>
      <c r="T99" s="31"/>
      <c r="U99" s="29"/>
      <c r="V99" s="32">
        <f t="shared" si="8"/>
        <v>0</v>
      </c>
      <c r="W99" s="33"/>
      <c r="X99" s="33"/>
    </row>
    <row r="100" spans="1:24" s="34" customFormat="1" ht="21.75" hidden="1" customHeight="1" x14ac:dyDescent="0.2">
      <c r="A100" s="25">
        <v>2</v>
      </c>
      <c r="B100" s="25">
        <v>3</v>
      </c>
      <c r="C100" s="25">
        <v>6</v>
      </c>
      <c r="D100" s="25">
        <v>3</v>
      </c>
      <c r="E100" s="26" t="s">
        <v>39</v>
      </c>
      <c r="F100" s="27" t="s">
        <v>128</v>
      </c>
      <c r="G100" s="29">
        <v>0</v>
      </c>
      <c r="H100" s="29">
        <f>+'[1]PRESUP. EJEC. 2025'!D121</f>
        <v>0</v>
      </c>
      <c r="I100" s="30">
        <f t="shared" si="7"/>
        <v>0</v>
      </c>
      <c r="J100" s="29">
        <v>0</v>
      </c>
      <c r="K100" s="29">
        <v>0</v>
      </c>
      <c r="L100" s="29">
        <v>0</v>
      </c>
      <c r="M100" s="29"/>
      <c r="N100" s="29"/>
      <c r="O100" s="29"/>
      <c r="P100" s="29"/>
      <c r="Q100" s="29"/>
      <c r="R100" s="29"/>
      <c r="S100" s="29"/>
      <c r="T100" s="31"/>
      <c r="U100" s="29"/>
      <c r="V100" s="32">
        <f t="shared" si="8"/>
        <v>0</v>
      </c>
      <c r="W100" s="33"/>
      <c r="X100" s="33"/>
    </row>
    <row r="101" spans="1:24" s="34" customFormat="1" ht="21.75" customHeight="1" x14ac:dyDescent="0.2">
      <c r="A101" s="25">
        <v>2</v>
      </c>
      <c r="B101" s="25">
        <v>3</v>
      </c>
      <c r="C101" s="25">
        <v>6</v>
      </c>
      <c r="D101" s="25">
        <v>3</v>
      </c>
      <c r="E101" s="26" t="s">
        <v>45</v>
      </c>
      <c r="F101" s="27" t="s">
        <v>129</v>
      </c>
      <c r="G101" s="29">
        <f>+'[1]PRESUP. EJEC. 2025'!C122</f>
        <v>200000</v>
      </c>
      <c r="H101" s="29">
        <f>+'[1]PRESUP. EJEC. 2025'!D122</f>
        <v>79454.100000000006</v>
      </c>
      <c r="I101" s="30">
        <f t="shared" si="7"/>
        <v>279454.09999999998</v>
      </c>
      <c r="J101" s="29">
        <v>0</v>
      </c>
      <c r="K101" s="29">
        <v>0</v>
      </c>
      <c r="L101" s="29">
        <v>0</v>
      </c>
      <c r="M101" s="29">
        <v>79454.100000000006</v>
      </c>
      <c r="N101" s="29"/>
      <c r="O101" s="29"/>
      <c r="P101" s="29"/>
      <c r="Q101" s="29"/>
      <c r="R101" s="29"/>
      <c r="S101" s="29"/>
      <c r="T101" s="31"/>
      <c r="U101" s="29"/>
      <c r="V101" s="32">
        <f t="shared" si="8"/>
        <v>79454.100000000006</v>
      </c>
      <c r="W101" s="33"/>
      <c r="X101" s="33"/>
    </row>
    <row r="102" spans="1:24" s="34" customFormat="1" ht="21.75" hidden="1" customHeight="1" x14ac:dyDescent="0.2">
      <c r="A102" s="25">
        <v>2</v>
      </c>
      <c r="B102" s="25">
        <v>3</v>
      </c>
      <c r="C102" s="25">
        <v>6</v>
      </c>
      <c r="D102" s="25">
        <v>4</v>
      </c>
      <c r="E102" s="26" t="s">
        <v>27</v>
      </c>
      <c r="F102" s="27" t="s">
        <v>130</v>
      </c>
      <c r="G102" s="29">
        <v>0</v>
      </c>
      <c r="H102" s="29">
        <f>+'[1]PRESUP. EJEC. 2025'!D124</f>
        <v>0</v>
      </c>
      <c r="I102" s="30">
        <f t="shared" si="7"/>
        <v>0</v>
      </c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31"/>
      <c r="U102" s="29"/>
      <c r="V102" s="32">
        <f t="shared" si="8"/>
        <v>0</v>
      </c>
      <c r="W102" s="33"/>
      <c r="X102" s="33"/>
    </row>
    <row r="103" spans="1:24" s="34" customFormat="1" ht="21.75" customHeight="1" x14ac:dyDescent="0.2">
      <c r="A103" s="25">
        <v>2</v>
      </c>
      <c r="B103" s="25">
        <v>3</v>
      </c>
      <c r="C103" s="25">
        <v>7</v>
      </c>
      <c r="D103" s="25">
        <v>1</v>
      </c>
      <c r="E103" s="26" t="s">
        <v>25</v>
      </c>
      <c r="F103" s="27" t="s">
        <v>131</v>
      </c>
      <c r="G103" s="29">
        <f>+'[1]PRESUP. EJEC. 2025'!C126</f>
        <v>8000000</v>
      </c>
      <c r="H103" s="29">
        <f>+'[1]PRESUP. EJEC. 2025'!D126</f>
        <v>5026600</v>
      </c>
      <c r="I103" s="30">
        <f t="shared" si="7"/>
        <v>13026600</v>
      </c>
      <c r="J103" s="29">
        <v>804947</v>
      </c>
      <c r="K103" s="29">
        <v>281525.3</v>
      </c>
      <c r="L103" s="29">
        <v>263765.2</v>
      </c>
      <c r="M103" s="29">
        <v>1782320.8</v>
      </c>
      <c r="N103" s="29"/>
      <c r="O103" s="29"/>
      <c r="P103" s="29"/>
      <c r="Q103" s="29"/>
      <c r="R103" s="29"/>
      <c r="S103" s="29"/>
      <c r="T103" s="31"/>
      <c r="U103" s="29"/>
      <c r="V103" s="32">
        <f t="shared" si="8"/>
        <v>3132558.3</v>
      </c>
      <c r="W103" s="33"/>
      <c r="X103" s="33"/>
    </row>
    <row r="104" spans="1:24" s="34" customFormat="1" ht="21.75" customHeight="1" x14ac:dyDescent="0.2">
      <c r="A104" s="25">
        <v>2</v>
      </c>
      <c r="B104" s="25">
        <v>3</v>
      </c>
      <c r="C104" s="25">
        <v>7</v>
      </c>
      <c r="D104" s="25">
        <v>1</v>
      </c>
      <c r="E104" s="26" t="s">
        <v>43</v>
      </c>
      <c r="F104" s="27" t="s">
        <v>132</v>
      </c>
      <c r="G104" s="29">
        <f>+'[1]PRESUP. EJEC. 2025'!C127</f>
        <v>4000000</v>
      </c>
      <c r="H104" s="29">
        <f>+'[1]PRESUP. EJEC. 2025'!D127</f>
        <v>3250000</v>
      </c>
      <c r="I104" s="30">
        <f t="shared" si="7"/>
        <v>7250000</v>
      </c>
      <c r="J104" s="29">
        <v>885000</v>
      </c>
      <c r="K104" s="29">
        <v>0</v>
      </c>
      <c r="L104" s="29">
        <v>0</v>
      </c>
      <c r="M104" s="29">
        <v>1330000</v>
      </c>
      <c r="N104" s="29"/>
      <c r="O104" s="29"/>
      <c r="P104" s="29"/>
      <c r="Q104" s="29"/>
      <c r="R104" s="29"/>
      <c r="S104" s="29"/>
      <c r="T104" s="31"/>
      <c r="U104" s="29"/>
      <c r="V104" s="32">
        <f t="shared" si="8"/>
        <v>2215000</v>
      </c>
      <c r="W104" s="33"/>
      <c r="X104" s="33"/>
    </row>
    <row r="105" spans="1:24" s="34" customFormat="1" ht="21.75" customHeight="1" x14ac:dyDescent="0.2">
      <c r="A105" s="25">
        <v>2</v>
      </c>
      <c r="B105" s="25">
        <v>3</v>
      </c>
      <c r="C105" s="25">
        <v>7</v>
      </c>
      <c r="D105" s="25">
        <v>1</v>
      </c>
      <c r="E105" s="26" t="s">
        <v>45</v>
      </c>
      <c r="F105" s="27" t="s">
        <v>133</v>
      </c>
      <c r="G105" s="29">
        <f>+'[1]PRESUP. EJEC. 2025'!C128</f>
        <v>50000</v>
      </c>
      <c r="H105" s="29">
        <v>0</v>
      </c>
      <c r="I105" s="30">
        <f t="shared" si="7"/>
        <v>50000</v>
      </c>
      <c r="J105" s="29">
        <v>0</v>
      </c>
      <c r="K105" s="29">
        <v>0</v>
      </c>
      <c r="L105" s="29">
        <v>0</v>
      </c>
      <c r="M105" s="29">
        <v>0</v>
      </c>
      <c r="N105" s="29"/>
      <c r="O105" s="29"/>
      <c r="P105" s="29"/>
      <c r="Q105" s="29"/>
      <c r="R105" s="29"/>
      <c r="S105" s="29"/>
      <c r="T105" s="31"/>
      <c r="U105" s="29"/>
      <c r="V105" s="32">
        <f t="shared" si="8"/>
        <v>0</v>
      </c>
      <c r="W105" s="33"/>
      <c r="X105" s="33"/>
    </row>
    <row r="106" spans="1:24" s="34" customFormat="1" ht="21.75" hidden="1" customHeight="1" x14ac:dyDescent="0.2">
      <c r="A106" s="25">
        <v>2</v>
      </c>
      <c r="B106" s="25">
        <v>3</v>
      </c>
      <c r="C106" s="25">
        <v>7</v>
      </c>
      <c r="D106" s="25">
        <v>1</v>
      </c>
      <c r="E106" s="26" t="s">
        <v>27</v>
      </c>
      <c r="F106" s="27" t="s">
        <v>134</v>
      </c>
      <c r="G106" s="29">
        <v>0</v>
      </c>
      <c r="H106" s="29">
        <v>0</v>
      </c>
      <c r="I106" s="30">
        <f t="shared" si="7"/>
        <v>0</v>
      </c>
      <c r="J106" s="29">
        <v>0</v>
      </c>
      <c r="K106" s="29"/>
      <c r="L106" s="29">
        <v>0</v>
      </c>
      <c r="M106" s="29"/>
      <c r="N106" s="29"/>
      <c r="O106" s="29"/>
      <c r="P106" s="29"/>
      <c r="Q106" s="29"/>
      <c r="R106" s="29"/>
      <c r="S106" s="29"/>
      <c r="T106" s="31"/>
      <c r="U106" s="29"/>
      <c r="V106" s="32">
        <f t="shared" si="8"/>
        <v>0</v>
      </c>
      <c r="W106" s="33"/>
      <c r="X106" s="33"/>
    </row>
    <row r="107" spans="1:24" s="34" customFormat="1" ht="21.75" customHeight="1" x14ac:dyDescent="0.2">
      <c r="A107" s="25">
        <v>2</v>
      </c>
      <c r="B107" s="25">
        <v>3</v>
      </c>
      <c r="C107" s="25">
        <v>7</v>
      </c>
      <c r="D107" s="25">
        <v>1</v>
      </c>
      <c r="E107" s="26" t="s">
        <v>29</v>
      </c>
      <c r="F107" s="27" t="s">
        <v>135</v>
      </c>
      <c r="G107" s="29">
        <f>+'[1]PRESUP. EJEC. 2025'!C130</f>
        <v>300000</v>
      </c>
      <c r="H107" s="29">
        <v>0</v>
      </c>
      <c r="I107" s="30">
        <f t="shared" si="7"/>
        <v>300000</v>
      </c>
      <c r="J107" s="29">
        <v>0</v>
      </c>
      <c r="K107" s="29">
        <v>0</v>
      </c>
      <c r="L107" s="29">
        <v>0</v>
      </c>
      <c r="M107" s="29">
        <v>0</v>
      </c>
      <c r="N107" s="29"/>
      <c r="O107" s="29"/>
      <c r="P107" s="29"/>
      <c r="Q107" s="29"/>
      <c r="R107" s="29"/>
      <c r="S107" s="29"/>
      <c r="T107" s="31"/>
      <c r="U107" s="29"/>
      <c r="V107" s="32">
        <f t="shared" si="8"/>
        <v>0</v>
      </c>
      <c r="W107" s="33"/>
      <c r="X107" s="33"/>
    </row>
    <row r="108" spans="1:24" s="34" customFormat="1" ht="21.75" hidden="1" customHeight="1" x14ac:dyDescent="0.2">
      <c r="A108" s="25">
        <v>2</v>
      </c>
      <c r="B108" s="25">
        <v>3</v>
      </c>
      <c r="C108" s="25">
        <v>7</v>
      </c>
      <c r="D108" s="25">
        <v>2</v>
      </c>
      <c r="E108" s="26" t="s">
        <v>25</v>
      </c>
      <c r="F108" s="27" t="s">
        <v>136</v>
      </c>
      <c r="G108" s="29"/>
      <c r="H108" s="29">
        <v>0</v>
      </c>
      <c r="I108" s="30">
        <f t="shared" si="7"/>
        <v>0</v>
      </c>
      <c r="J108" s="29">
        <v>0</v>
      </c>
      <c r="K108" s="29"/>
      <c r="L108" s="29">
        <v>0</v>
      </c>
      <c r="M108" s="29"/>
      <c r="N108" s="29"/>
      <c r="O108" s="29"/>
      <c r="P108" s="29"/>
      <c r="Q108" s="29"/>
      <c r="R108" s="29"/>
      <c r="S108" s="29"/>
      <c r="T108" s="31"/>
      <c r="U108" s="29"/>
      <c r="V108" s="32">
        <f t="shared" si="8"/>
        <v>0</v>
      </c>
      <c r="W108" s="33"/>
      <c r="X108" s="33"/>
    </row>
    <row r="109" spans="1:24" s="34" customFormat="1" ht="21.75" customHeight="1" x14ac:dyDescent="0.2">
      <c r="A109" s="25">
        <v>2</v>
      </c>
      <c r="B109" s="25">
        <v>3</v>
      </c>
      <c r="C109" s="25">
        <v>7</v>
      </c>
      <c r="D109" s="25">
        <v>2</v>
      </c>
      <c r="E109" s="26" t="s">
        <v>27</v>
      </c>
      <c r="F109" s="27" t="s">
        <v>137</v>
      </c>
      <c r="G109" s="29">
        <f>+'[1]PRESUP. EJEC. 2025'!C133</f>
        <v>125000</v>
      </c>
      <c r="H109" s="29">
        <v>0</v>
      </c>
      <c r="I109" s="30">
        <f t="shared" si="7"/>
        <v>125000</v>
      </c>
      <c r="J109" s="29">
        <v>0</v>
      </c>
      <c r="K109" s="29">
        <v>0</v>
      </c>
      <c r="L109" s="29">
        <v>0</v>
      </c>
      <c r="M109" s="29">
        <v>0</v>
      </c>
      <c r="N109" s="29"/>
      <c r="O109" s="29"/>
      <c r="P109" s="29"/>
      <c r="Q109" s="29"/>
      <c r="R109" s="29"/>
      <c r="S109" s="29"/>
      <c r="T109" s="31"/>
      <c r="U109" s="29"/>
      <c r="V109" s="32">
        <f>SUM(J109:U109)</f>
        <v>0</v>
      </c>
      <c r="W109" s="33"/>
      <c r="X109" s="33"/>
    </row>
    <row r="110" spans="1:24" s="34" customFormat="1" ht="21.75" customHeight="1" x14ac:dyDescent="0.2">
      <c r="A110" s="25">
        <v>2</v>
      </c>
      <c r="B110" s="25">
        <v>3</v>
      </c>
      <c r="C110" s="25">
        <v>7</v>
      </c>
      <c r="D110" s="25">
        <v>2</v>
      </c>
      <c r="E110" s="26" t="s">
        <v>29</v>
      </c>
      <c r="F110" s="48" t="s">
        <v>138</v>
      </c>
      <c r="G110" s="49">
        <f>+'[1]PRESUP. EJEC. 2025'!C134</f>
        <v>125000</v>
      </c>
      <c r="H110" s="49">
        <f>+'[1]PRESUP. EJEC. 2025'!D134</f>
        <v>0</v>
      </c>
      <c r="I110" s="30">
        <f t="shared" si="7"/>
        <v>125000</v>
      </c>
      <c r="J110" s="29">
        <v>0</v>
      </c>
      <c r="K110" s="29">
        <v>0</v>
      </c>
      <c r="L110" s="29">
        <v>0</v>
      </c>
      <c r="M110" s="29">
        <v>0</v>
      </c>
      <c r="N110" s="29"/>
      <c r="O110" s="29"/>
      <c r="P110" s="29"/>
      <c r="Q110" s="29"/>
      <c r="R110" s="29"/>
      <c r="S110" s="29"/>
      <c r="T110" s="31"/>
      <c r="U110" s="29"/>
      <c r="V110" s="32">
        <f t="shared" si="8"/>
        <v>0</v>
      </c>
      <c r="W110" s="33"/>
      <c r="X110" s="33"/>
    </row>
    <row r="111" spans="1:24" s="34" customFormat="1" ht="21.75" customHeight="1" x14ac:dyDescent="0.2">
      <c r="A111" s="25">
        <v>2</v>
      </c>
      <c r="B111" s="25">
        <v>3</v>
      </c>
      <c r="C111" s="25">
        <v>9</v>
      </c>
      <c r="D111" s="25">
        <v>1</v>
      </c>
      <c r="E111" s="26" t="s">
        <v>25</v>
      </c>
      <c r="F111" s="27" t="s">
        <v>139</v>
      </c>
      <c r="G111" s="29">
        <f>+'[1]PRESUP. EJEC. 2025'!C136</f>
        <v>1025000</v>
      </c>
      <c r="H111" s="29">
        <f>+'[1]PRESUP. EJEC. 2025'!D136</f>
        <v>226124.58</v>
      </c>
      <c r="I111" s="30">
        <f t="shared" si="7"/>
        <v>1251124.58</v>
      </c>
      <c r="J111" s="29">
        <v>0</v>
      </c>
      <c r="K111" s="29">
        <v>0</v>
      </c>
      <c r="L111" s="29">
        <v>996</v>
      </c>
      <c r="M111" s="29">
        <v>226124.58</v>
      </c>
      <c r="N111" s="29"/>
      <c r="O111" s="29"/>
      <c r="P111" s="29"/>
      <c r="Q111" s="29"/>
      <c r="R111" s="29"/>
      <c r="S111" s="29"/>
      <c r="T111" s="31"/>
      <c r="U111" s="29"/>
      <c r="V111" s="32">
        <f t="shared" si="8"/>
        <v>227120.58</v>
      </c>
      <c r="W111" s="33"/>
      <c r="X111" s="33"/>
    </row>
    <row r="112" spans="1:24" s="34" customFormat="1" ht="21.75" customHeight="1" x14ac:dyDescent="0.2">
      <c r="A112" s="25">
        <v>2</v>
      </c>
      <c r="B112" s="25">
        <v>3</v>
      </c>
      <c r="C112" s="25">
        <v>9</v>
      </c>
      <c r="D112" s="25">
        <v>2</v>
      </c>
      <c r="E112" s="26" t="s">
        <v>25</v>
      </c>
      <c r="F112" s="27" t="s">
        <v>140</v>
      </c>
      <c r="G112" s="29">
        <f>+'[1]PRESUP. EJEC. 2025'!C137</f>
        <v>2000000</v>
      </c>
      <c r="H112" s="29">
        <f>+'[1]PRESUP. EJEC. 2025'!D137</f>
        <v>2714</v>
      </c>
      <c r="I112" s="30">
        <f t="shared" si="7"/>
        <v>2002714</v>
      </c>
      <c r="J112" s="29">
        <v>203845</v>
      </c>
      <c r="K112" s="29">
        <v>0</v>
      </c>
      <c r="L112" s="29">
        <v>918</v>
      </c>
      <c r="M112" s="29">
        <v>212433.65</v>
      </c>
      <c r="N112" s="29"/>
      <c r="O112" s="29"/>
      <c r="P112" s="29"/>
      <c r="Q112" s="29"/>
      <c r="R112" s="29"/>
      <c r="S112" s="29"/>
      <c r="T112" s="31"/>
      <c r="U112" s="29"/>
      <c r="V112" s="32">
        <f>SUM(J112:U112)</f>
        <v>417196.65</v>
      </c>
      <c r="W112" s="33"/>
      <c r="X112" s="33"/>
    </row>
    <row r="113" spans="1:24" s="34" customFormat="1" ht="21.75" customHeight="1" x14ac:dyDescent="0.2">
      <c r="A113" s="25">
        <v>2</v>
      </c>
      <c r="B113" s="25">
        <v>3</v>
      </c>
      <c r="C113" s="25">
        <v>9</v>
      </c>
      <c r="D113" s="25">
        <v>2</v>
      </c>
      <c r="E113" s="26" t="s">
        <v>43</v>
      </c>
      <c r="F113" s="34" t="s">
        <v>141</v>
      </c>
      <c r="G113" s="29">
        <v>0</v>
      </c>
      <c r="H113" s="29">
        <f>+'[1]PRESUP. EJEC. 2025'!D138</f>
        <v>150000</v>
      </c>
      <c r="I113" s="30">
        <f t="shared" si="7"/>
        <v>150000</v>
      </c>
      <c r="J113" s="29">
        <v>0</v>
      </c>
      <c r="K113" s="29">
        <v>0</v>
      </c>
      <c r="L113" s="29">
        <v>0</v>
      </c>
      <c r="M113" s="29">
        <v>0</v>
      </c>
      <c r="N113" s="29"/>
      <c r="O113" s="29"/>
      <c r="P113" s="29"/>
      <c r="Q113" s="29"/>
      <c r="R113" s="29"/>
      <c r="S113" s="29"/>
      <c r="T113" s="31"/>
      <c r="U113" s="29"/>
      <c r="V113" s="32">
        <f>SUM(J113:U113)</f>
        <v>0</v>
      </c>
      <c r="W113" s="33"/>
      <c r="X113" s="33"/>
    </row>
    <row r="114" spans="1:24" s="34" customFormat="1" ht="21.75" customHeight="1" x14ac:dyDescent="0.2">
      <c r="A114" s="25">
        <v>2</v>
      </c>
      <c r="B114" s="25">
        <v>3</v>
      </c>
      <c r="C114" s="25">
        <v>9</v>
      </c>
      <c r="D114" s="25">
        <v>5</v>
      </c>
      <c r="E114" s="26" t="s">
        <v>25</v>
      </c>
      <c r="F114" s="27" t="s">
        <v>142</v>
      </c>
      <c r="G114" s="29"/>
      <c r="H114" s="29">
        <f>+'[1]PRESUP. EJEC. 2025'!D139</f>
        <v>200000</v>
      </c>
      <c r="I114" s="30">
        <f t="shared" si="7"/>
        <v>200000</v>
      </c>
      <c r="J114" s="29">
        <v>0</v>
      </c>
      <c r="K114" s="29">
        <v>0</v>
      </c>
      <c r="L114" s="29">
        <v>0</v>
      </c>
      <c r="M114" s="29">
        <v>0</v>
      </c>
      <c r="N114" s="29"/>
      <c r="O114" s="29"/>
      <c r="P114" s="29"/>
      <c r="Q114" s="29"/>
      <c r="R114" s="29"/>
      <c r="S114" s="29"/>
      <c r="T114" s="31"/>
      <c r="U114" s="29"/>
      <c r="V114" s="32">
        <f>SUM(J114:U114)</f>
        <v>0</v>
      </c>
      <c r="W114" s="33"/>
      <c r="X114" s="33"/>
    </row>
    <row r="115" spans="1:24" s="34" customFormat="1" ht="21.75" customHeight="1" x14ac:dyDescent="0.2">
      <c r="A115" s="25">
        <v>2</v>
      </c>
      <c r="B115" s="25">
        <v>3</v>
      </c>
      <c r="C115" s="25">
        <v>9</v>
      </c>
      <c r="D115" s="25">
        <v>6</v>
      </c>
      <c r="E115" s="26" t="s">
        <v>25</v>
      </c>
      <c r="F115" s="27" t="s">
        <v>143</v>
      </c>
      <c r="G115" s="29">
        <f>+'[1]PRESUP. EJEC. 2025'!C140</f>
        <v>200000</v>
      </c>
      <c r="H115" s="29">
        <f>+'[1]PRESUP. EJEC. 2025'!D140</f>
        <v>0</v>
      </c>
      <c r="I115" s="30">
        <f t="shared" si="7"/>
        <v>200000</v>
      </c>
      <c r="J115" s="29">
        <v>0</v>
      </c>
      <c r="K115" s="29">
        <v>0</v>
      </c>
      <c r="L115" s="29">
        <v>0</v>
      </c>
      <c r="M115" s="29">
        <v>0</v>
      </c>
      <c r="N115" s="29"/>
      <c r="O115" s="29"/>
      <c r="P115" s="29"/>
      <c r="Q115" s="29"/>
      <c r="R115" s="29"/>
      <c r="S115" s="29"/>
      <c r="T115" s="31"/>
      <c r="U115" s="29"/>
      <c r="V115" s="32">
        <f t="shared" si="8"/>
        <v>0</v>
      </c>
      <c r="W115" s="33"/>
      <c r="X115" s="33"/>
    </row>
    <row r="116" spans="1:24" s="42" customFormat="1" ht="21.75" customHeight="1" x14ac:dyDescent="0.2">
      <c r="A116" s="25">
        <v>2</v>
      </c>
      <c r="B116" s="25">
        <v>3</v>
      </c>
      <c r="C116" s="25">
        <v>9</v>
      </c>
      <c r="D116" s="25">
        <v>8</v>
      </c>
      <c r="E116" s="26" t="s">
        <v>25</v>
      </c>
      <c r="F116" s="27" t="s">
        <v>144</v>
      </c>
      <c r="G116" s="29">
        <f>+'[1]PRESUP. EJEC. 2025'!C142</f>
        <v>0</v>
      </c>
      <c r="H116" s="29">
        <f>+'[1]PRESUP. EJEC. 2025'!D142</f>
        <v>1480000</v>
      </c>
      <c r="I116" s="30">
        <f t="shared" si="7"/>
        <v>1480000</v>
      </c>
      <c r="J116" s="29">
        <v>0</v>
      </c>
      <c r="K116" s="29">
        <v>0</v>
      </c>
      <c r="L116" s="29">
        <v>1303050</v>
      </c>
      <c r="M116" s="29">
        <v>25000</v>
      </c>
      <c r="N116" s="29"/>
      <c r="O116" s="29"/>
      <c r="P116" s="29"/>
      <c r="Q116" s="29"/>
      <c r="R116" s="29"/>
      <c r="S116" s="29"/>
      <c r="T116" s="31"/>
      <c r="U116" s="29"/>
      <c r="V116" s="32">
        <f t="shared" si="8"/>
        <v>1328050</v>
      </c>
      <c r="W116" s="41"/>
      <c r="X116" s="41"/>
    </row>
    <row r="117" spans="1:24" s="42" customFormat="1" ht="21.75" customHeight="1" x14ac:dyDescent="0.2">
      <c r="A117" s="25">
        <v>2</v>
      </c>
      <c r="B117" s="25">
        <v>3</v>
      </c>
      <c r="C117" s="25">
        <v>9</v>
      </c>
      <c r="D117" s="25">
        <v>8</v>
      </c>
      <c r="E117" s="26" t="s">
        <v>43</v>
      </c>
      <c r="F117" s="27" t="s">
        <v>145</v>
      </c>
      <c r="G117" s="29">
        <v>0</v>
      </c>
      <c r="H117" s="29">
        <v>0</v>
      </c>
      <c r="I117" s="30">
        <f t="shared" si="7"/>
        <v>0</v>
      </c>
      <c r="J117" s="29">
        <v>0</v>
      </c>
      <c r="K117" s="29">
        <v>0</v>
      </c>
      <c r="L117" s="29">
        <v>0</v>
      </c>
      <c r="M117" s="29">
        <v>0</v>
      </c>
      <c r="N117" s="29"/>
      <c r="O117" s="29"/>
      <c r="P117" s="29"/>
      <c r="Q117" s="29"/>
      <c r="R117" s="29"/>
      <c r="S117" s="29"/>
      <c r="T117" s="31"/>
      <c r="U117" s="29"/>
      <c r="V117" s="32">
        <f t="shared" si="8"/>
        <v>0</v>
      </c>
      <c r="W117" s="41"/>
      <c r="X117" s="41"/>
    </row>
    <row r="118" spans="1:24" s="34" customFormat="1" ht="21.75" customHeight="1" x14ac:dyDescent="0.2">
      <c r="A118" s="25">
        <v>2</v>
      </c>
      <c r="B118" s="25">
        <v>3</v>
      </c>
      <c r="C118" s="25">
        <v>9</v>
      </c>
      <c r="D118" s="25">
        <v>9</v>
      </c>
      <c r="E118" s="26" t="s">
        <v>25</v>
      </c>
      <c r="F118" s="27" t="s">
        <v>146</v>
      </c>
      <c r="G118" s="29">
        <f>+'[1]PRESUP. EJEC. 2025'!C144</f>
        <v>400000</v>
      </c>
      <c r="H118" s="29">
        <f>+'[1]PRESUP. EJEC. 2025'!D144</f>
        <v>0</v>
      </c>
      <c r="I118" s="30">
        <f t="shared" si="7"/>
        <v>400000</v>
      </c>
      <c r="J118" s="29">
        <v>0</v>
      </c>
      <c r="K118" s="29">
        <v>0</v>
      </c>
      <c r="L118" s="29">
        <v>10858</v>
      </c>
      <c r="M118" s="29">
        <v>0</v>
      </c>
      <c r="N118" s="29"/>
      <c r="O118" s="29"/>
      <c r="P118" s="29"/>
      <c r="Q118" s="29"/>
      <c r="R118" s="29"/>
      <c r="S118" s="29"/>
      <c r="T118" s="31"/>
      <c r="U118" s="29"/>
      <c r="V118" s="32">
        <f t="shared" si="8"/>
        <v>10858</v>
      </c>
      <c r="W118" s="33"/>
      <c r="X118" s="33"/>
    </row>
    <row r="119" spans="1:24" s="34" customFormat="1" ht="30" customHeight="1" x14ac:dyDescent="0.2">
      <c r="A119" s="25">
        <v>2</v>
      </c>
      <c r="B119" s="25">
        <v>3</v>
      </c>
      <c r="C119" s="25">
        <v>9</v>
      </c>
      <c r="D119" s="25">
        <v>9</v>
      </c>
      <c r="E119" s="26" t="s">
        <v>25</v>
      </c>
      <c r="F119" s="38" t="s">
        <v>147</v>
      </c>
      <c r="G119" s="29">
        <v>0</v>
      </c>
      <c r="H119" s="29">
        <v>32000000</v>
      </c>
      <c r="I119" s="30">
        <f t="shared" si="7"/>
        <v>32000000</v>
      </c>
      <c r="J119" s="29">
        <v>0</v>
      </c>
      <c r="K119" s="29">
        <v>0</v>
      </c>
      <c r="L119" s="29">
        <v>0</v>
      </c>
      <c r="M119" s="29">
        <v>0</v>
      </c>
      <c r="N119" s="29"/>
      <c r="O119" s="29"/>
      <c r="P119" s="29"/>
      <c r="Q119" s="29"/>
      <c r="R119" s="29"/>
      <c r="S119" s="29"/>
      <c r="T119" s="31"/>
      <c r="U119" s="29"/>
      <c r="V119" s="32">
        <f t="shared" si="8"/>
        <v>0</v>
      </c>
      <c r="W119" s="33"/>
      <c r="X119" s="33"/>
    </row>
    <row r="120" spans="1:24" s="34" customFormat="1" ht="30" customHeight="1" x14ac:dyDescent="0.2">
      <c r="A120" s="25">
        <v>2</v>
      </c>
      <c r="B120" s="25">
        <v>3</v>
      </c>
      <c r="C120" s="25">
        <v>9</v>
      </c>
      <c r="D120" s="25">
        <v>9</v>
      </c>
      <c r="E120" s="26" t="s">
        <v>27</v>
      </c>
      <c r="F120" s="38" t="s">
        <v>148</v>
      </c>
      <c r="G120" s="29">
        <v>0</v>
      </c>
      <c r="H120" s="29">
        <v>0</v>
      </c>
      <c r="I120" s="30">
        <v>0</v>
      </c>
      <c r="J120" s="29">
        <v>0</v>
      </c>
      <c r="K120" s="29">
        <v>0</v>
      </c>
      <c r="L120" s="29">
        <v>0</v>
      </c>
      <c r="M120" s="29">
        <v>33040</v>
      </c>
      <c r="N120" s="29"/>
      <c r="O120" s="29"/>
      <c r="P120" s="29"/>
      <c r="Q120" s="29"/>
      <c r="R120" s="29"/>
      <c r="S120" s="29"/>
      <c r="T120" s="31"/>
      <c r="U120" s="29"/>
      <c r="V120" s="32">
        <f t="shared" si="8"/>
        <v>33040</v>
      </c>
      <c r="W120" s="33"/>
      <c r="X120" s="33"/>
    </row>
    <row r="121" spans="1:24" s="34" customFormat="1" ht="26.25" customHeight="1" x14ac:dyDescent="0.2">
      <c r="A121" s="27"/>
      <c r="B121" s="27"/>
      <c r="C121" s="27"/>
      <c r="D121" s="27"/>
      <c r="E121" s="26"/>
      <c r="F121" s="18" t="s">
        <v>149</v>
      </c>
      <c r="G121" s="19">
        <f t="shared" ref="G121:U121" si="9">SUM(G122:G137)</f>
        <v>397500000</v>
      </c>
      <c r="H121" s="19">
        <f>SUM(H122:H131)</f>
        <v>410521074.94</v>
      </c>
      <c r="I121" s="21">
        <f>SUM(I122:I137)</f>
        <v>808021074.93999994</v>
      </c>
      <c r="J121" s="19">
        <f>SUM(J122:J137)</f>
        <v>81200000</v>
      </c>
      <c r="K121" s="19">
        <f>SUM(K122:K137)</f>
        <v>26503723</v>
      </c>
      <c r="L121" s="19">
        <f>SUM(L122:L137)</f>
        <v>267002527.75000003</v>
      </c>
      <c r="M121" s="19">
        <f>SUM(M122:M137)</f>
        <v>52013757.039999999</v>
      </c>
      <c r="N121" s="19">
        <f t="shared" si="9"/>
        <v>0</v>
      </c>
      <c r="O121" s="19">
        <f t="shared" si="9"/>
        <v>0</v>
      </c>
      <c r="P121" s="19">
        <f t="shared" si="9"/>
        <v>0</v>
      </c>
      <c r="Q121" s="19">
        <f t="shared" si="9"/>
        <v>0</v>
      </c>
      <c r="R121" s="19">
        <f t="shared" si="9"/>
        <v>0</v>
      </c>
      <c r="S121" s="19">
        <f t="shared" si="9"/>
        <v>0</v>
      </c>
      <c r="T121" s="19">
        <f t="shared" si="9"/>
        <v>0</v>
      </c>
      <c r="U121" s="19">
        <f t="shared" si="9"/>
        <v>0</v>
      </c>
      <c r="V121" s="19">
        <f>SUM(V122:V137)</f>
        <v>426720007.79000008</v>
      </c>
      <c r="W121" s="33"/>
      <c r="X121" s="33"/>
    </row>
    <row r="122" spans="1:24" s="34" customFormat="1" ht="18.75" hidden="1" customHeight="1" x14ac:dyDescent="0.2">
      <c r="A122" s="25">
        <v>2</v>
      </c>
      <c r="B122" s="25">
        <v>4</v>
      </c>
      <c r="C122" s="25">
        <v>1</v>
      </c>
      <c r="D122" s="25">
        <v>1</v>
      </c>
      <c r="E122" s="26" t="s">
        <v>25</v>
      </c>
      <c r="F122" s="27" t="s">
        <v>150</v>
      </c>
      <c r="G122" s="29"/>
      <c r="H122" s="29"/>
      <c r="I122" s="30"/>
      <c r="J122" s="29">
        <v>0</v>
      </c>
      <c r="K122" s="29">
        <v>0</v>
      </c>
      <c r="L122" s="29">
        <v>0</v>
      </c>
      <c r="M122" s="29"/>
      <c r="N122" s="29"/>
      <c r="O122" s="29"/>
      <c r="P122" s="29"/>
      <c r="Q122" s="29">
        <v>0</v>
      </c>
      <c r="R122" s="29">
        <v>0</v>
      </c>
      <c r="S122" s="29"/>
      <c r="T122" s="29"/>
      <c r="U122" s="29"/>
      <c r="V122" s="32">
        <f t="shared" si="8"/>
        <v>0</v>
      </c>
      <c r="W122" s="33"/>
      <c r="X122" s="33"/>
    </row>
    <row r="123" spans="1:24" s="34" customFormat="1" ht="22.5" customHeight="1" x14ac:dyDescent="0.2">
      <c r="A123" s="25">
        <v>2</v>
      </c>
      <c r="B123" s="25">
        <v>4</v>
      </c>
      <c r="C123" s="25">
        <v>1</v>
      </c>
      <c r="D123" s="25">
        <v>2</v>
      </c>
      <c r="E123" s="26" t="s">
        <v>25</v>
      </c>
      <c r="F123" s="27" t="s">
        <v>151</v>
      </c>
      <c r="G123" s="29">
        <f>+'[1]PRESUP. EJEC. 2025'!C150</f>
        <v>500000</v>
      </c>
      <c r="H123" s="29">
        <v>0</v>
      </c>
      <c r="I123" s="30">
        <f t="shared" ref="I123:I131" si="10">+G123+H123</f>
        <v>500000</v>
      </c>
      <c r="J123" s="29">
        <v>0</v>
      </c>
      <c r="K123" s="29">
        <v>0</v>
      </c>
      <c r="L123" s="29">
        <v>0</v>
      </c>
      <c r="M123" s="29">
        <v>0</v>
      </c>
      <c r="N123" s="29"/>
      <c r="O123" s="29"/>
      <c r="P123" s="29"/>
      <c r="Q123" s="29"/>
      <c r="R123" s="29"/>
      <c r="S123" s="29"/>
      <c r="T123" s="31"/>
      <c r="U123" s="29"/>
      <c r="V123" s="32">
        <f t="shared" si="8"/>
        <v>0</v>
      </c>
      <c r="W123" s="33"/>
      <c r="X123" s="33"/>
    </row>
    <row r="124" spans="1:24" s="34" customFormat="1" ht="22.5" customHeight="1" x14ac:dyDescent="0.2">
      <c r="A124" s="25">
        <v>2</v>
      </c>
      <c r="B124" s="25">
        <v>4</v>
      </c>
      <c r="C124" s="25">
        <v>1</v>
      </c>
      <c r="D124" s="25">
        <v>2</v>
      </c>
      <c r="E124" s="26" t="s">
        <v>43</v>
      </c>
      <c r="F124" s="27" t="s">
        <v>152</v>
      </c>
      <c r="G124" s="29">
        <f>+'[1]PRESUP. EJEC. 2025'!C151</f>
        <v>3000000</v>
      </c>
      <c r="H124" s="29">
        <f>+'[1]PRESUP. EJEC. 2025'!D151</f>
        <v>471600</v>
      </c>
      <c r="I124" s="30">
        <f t="shared" si="10"/>
        <v>3471600</v>
      </c>
      <c r="J124" s="29">
        <v>0</v>
      </c>
      <c r="K124" s="29">
        <v>60000</v>
      </c>
      <c r="L124" s="29">
        <v>101413.8</v>
      </c>
      <c r="M124" s="29">
        <v>623560.99</v>
      </c>
      <c r="N124" s="29"/>
      <c r="O124" s="29"/>
      <c r="P124" s="29"/>
      <c r="Q124" s="29"/>
      <c r="R124" s="29"/>
      <c r="S124" s="29"/>
      <c r="T124" s="31"/>
      <c r="U124" s="29"/>
      <c r="V124" s="32">
        <f t="shared" si="8"/>
        <v>784974.79</v>
      </c>
      <c r="W124" s="33"/>
      <c r="X124" s="33"/>
    </row>
    <row r="125" spans="1:24" s="34" customFormat="1" ht="22.5" hidden="1" customHeight="1" x14ac:dyDescent="0.2">
      <c r="A125" s="25">
        <v>2</v>
      </c>
      <c r="B125" s="25">
        <v>4</v>
      </c>
      <c r="C125" s="25">
        <v>1</v>
      </c>
      <c r="D125" s="25">
        <v>3</v>
      </c>
      <c r="E125" s="26" t="s">
        <v>25</v>
      </c>
      <c r="F125" s="27" t="s">
        <v>153</v>
      </c>
      <c r="G125" s="29">
        <v>0</v>
      </c>
      <c r="H125" s="29">
        <f>+'[1]PRESUP. EJEC. 2025'!D152</f>
        <v>0</v>
      </c>
      <c r="I125" s="30">
        <f t="shared" si="10"/>
        <v>0</v>
      </c>
      <c r="J125" s="29">
        <v>0</v>
      </c>
      <c r="K125" s="29">
        <v>0</v>
      </c>
      <c r="L125" s="29"/>
      <c r="M125" s="29"/>
      <c r="N125" s="29"/>
      <c r="O125" s="29"/>
      <c r="P125" s="29"/>
      <c r="Q125" s="29"/>
      <c r="R125" s="29"/>
      <c r="S125" s="29"/>
      <c r="T125" s="31"/>
      <c r="U125" s="29"/>
      <c r="V125" s="32">
        <f t="shared" si="8"/>
        <v>0</v>
      </c>
      <c r="W125" s="33"/>
      <c r="X125" s="33"/>
    </row>
    <row r="126" spans="1:24" s="34" customFormat="1" ht="22.5" customHeight="1" x14ac:dyDescent="0.2">
      <c r="A126" s="25">
        <v>2</v>
      </c>
      <c r="B126" s="25">
        <v>4</v>
      </c>
      <c r="C126" s="25">
        <v>1</v>
      </c>
      <c r="D126" s="25">
        <v>4</v>
      </c>
      <c r="E126" s="26" t="s">
        <v>25</v>
      </c>
      <c r="F126" s="27" t="s">
        <v>154</v>
      </c>
      <c r="G126" s="29">
        <f>+'[1]PRESUP. EJEC. 2025'!C154</f>
        <v>1000000</v>
      </c>
      <c r="H126" s="29">
        <f>+'[1]PRESUP. EJEC. 2025'!D154</f>
        <v>0</v>
      </c>
      <c r="I126" s="30">
        <f t="shared" si="10"/>
        <v>1000000</v>
      </c>
      <c r="J126" s="29">
        <v>0</v>
      </c>
      <c r="K126" s="29">
        <v>55350</v>
      </c>
      <c r="L126" s="29">
        <v>0</v>
      </c>
      <c r="M126" s="29">
        <v>0</v>
      </c>
      <c r="N126" s="29"/>
      <c r="O126" s="29"/>
      <c r="P126" s="29"/>
      <c r="Q126" s="29"/>
      <c r="R126" s="29"/>
      <c r="S126" s="29"/>
      <c r="T126" s="31"/>
      <c r="U126" s="29"/>
      <c r="V126" s="32">
        <f t="shared" si="8"/>
        <v>55350</v>
      </c>
      <c r="W126" s="33"/>
      <c r="X126" s="33"/>
    </row>
    <row r="127" spans="1:24" s="34" customFormat="1" ht="22.5" customHeight="1" x14ac:dyDescent="0.2">
      <c r="A127" s="25">
        <v>2</v>
      </c>
      <c r="B127" s="25">
        <v>4</v>
      </c>
      <c r="C127" s="25">
        <v>1</v>
      </c>
      <c r="D127" s="25">
        <v>4</v>
      </c>
      <c r="E127" s="26" t="s">
        <v>43</v>
      </c>
      <c r="F127" s="27" t="s">
        <v>155</v>
      </c>
      <c r="G127" s="29">
        <f>+'[1]PRESUP. EJEC. 2025'!C155</f>
        <v>3000000</v>
      </c>
      <c r="H127" s="29">
        <f>+'[1]PRESUP. EJEC. 2025'!D155</f>
        <v>10436233.9</v>
      </c>
      <c r="I127" s="30">
        <f t="shared" si="10"/>
        <v>13436233.9</v>
      </c>
      <c r="J127" s="29">
        <v>0</v>
      </c>
      <c r="K127" s="29">
        <v>0</v>
      </c>
      <c r="L127" s="29">
        <v>3089927.56</v>
      </c>
      <c r="M127" s="29">
        <v>0</v>
      </c>
      <c r="N127" s="29"/>
      <c r="O127" s="29"/>
      <c r="P127" s="29"/>
      <c r="Q127" s="29"/>
      <c r="R127" s="29"/>
      <c r="S127" s="29"/>
      <c r="T127" s="31"/>
      <c r="U127" s="29"/>
      <c r="V127" s="32">
        <f t="shared" si="8"/>
        <v>3089927.56</v>
      </c>
      <c r="W127" s="33"/>
      <c r="X127" s="33"/>
    </row>
    <row r="128" spans="1:24" s="34" customFormat="1" ht="22.5" hidden="1" customHeight="1" x14ac:dyDescent="0.2">
      <c r="A128" s="25">
        <v>2</v>
      </c>
      <c r="B128" s="25">
        <v>4</v>
      </c>
      <c r="C128" s="25">
        <v>1</v>
      </c>
      <c r="D128" s="25">
        <v>5</v>
      </c>
      <c r="E128" s="26" t="s">
        <v>25</v>
      </c>
      <c r="F128" s="27" t="s">
        <v>156</v>
      </c>
      <c r="G128" s="29"/>
      <c r="H128" s="29"/>
      <c r="I128" s="30">
        <f t="shared" si="10"/>
        <v>0</v>
      </c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1"/>
      <c r="U128" s="29"/>
      <c r="V128" s="32">
        <f t="shared" si="8"/>
        <v>0</v>
      </c>
      <c r="W128" s="33"/>
      <c r="X128" s="33"/>
    </row>
    <row r="129" spans="1:24" s="34" customFormat="1" ht="22.5" customHeight="1" x14ac:dyDescent="0.2">
      <c r="A129" s="25">
        <v>2</v>
      </c>
      <c r="B129" s="25">
        <v>4</v>
      </c>
      <c r="C129" s="25">
        <v>1</v>
      </c>
      <c r="D129" s="25">
        <v>6</v>
      </c>
      <c r="E129" s="26" t="s">
        <v>27</v>
      </c>
      <c r="F129" s="27" t="s">
        <v>157</v>
      </c>
      <c r="G129" s="29">
        <f>+'[1]PRESUP. EJEC. 2025'!C157</f>
        <v>350000000</v>
      </c>
      <c r="H129" s="28">
        <f>+'[1]PRESUP. EJEC. 2025'!D157</f>
        <v>403538920</v>
      </c>
      <c r="I129" s="30">
        <f t="shared" si="10"/>
        <v>753538920</v>
      </c>
      <c r="J129" s="29">
        <v>80000000</v>
      </c>
      <c r="K129" s="29">
        <v>22138373</v>
      </c>
      <c r="L129" s="29">
        <v>260535217.59</v>
      </c>
      <c r="M129" s="29">
        <v>49055196.049999997</v>
      </c>
      <c r="N129" s="29"/>
      <c r="O129" s="29"/>
      <c r="P129" s="29"/>
      <c r="Q129" s="29"/>
      <c r="R129" s="29"/>
      <c r="S129" s="29"/>
      <c r="T129" s="31"/>
      <c r="U129" s="29"/>
      <c r="V129" s="32">
        <f t="shared" si="8"/>
        <v>411728786.64000005</v>
      </c>
      <c r="W129" s="33"/>
      <c r="X129" s="33"/>
    </row>
    <row r="130" spans="1:24" s="34" customFormat="1" ht="22.5" customHeight="1" x14ac:dyDescent="0.2">
      <c r="A130" s="25">
        <v>2</v>
      </c>
      <c r="B130" s="25">
        <v>4</v>
      </c>
      <c r="C130" s="25">
        <v>3</v>
      </c>
      <c r="D130" s="25">
        <v>1</v>
      </c>
      <c r="E130" s="26" t="s">
        <v>25</v>
      </c>
      <c r="F130" s="27" t="s">
        <v>158</v>
      </c>
      <c r="G130" s="29">
        <f>+'[1]PRESUP. EJEC. 2025'!C158</f>
        <v>15000000</v>
      </c>
      <c r="H130" s="28">
        <f>+'[1]PRESUP. EJEC. 2025'!D158</f>
        <v>1974321.04</v>
      </c>
      <c r="I130" s="30">
        <f t="shared" si="10"/>
        <v>16974321.039999999</v>
      </c>
      <c r="J130" s="29">
        <v>0</v>
      </c>
      <c r="K130" s="29">
        <v>3100000</v>
      </c>
      <c r="L130" s="29">
        <v>3070000</v>
      </c>
      <c r="M130" s="29">
        <v>1975000</v>
      </c>
      <c r="N130" s="29"/>
      <c r="O130" s="29"/>
      <c r="P130" s="29"/>
      <c r="Q130" s="29"/>
      <c r="R130" s="29"/>
      <c r="S130" s="29"/>
      <c r="T130" s="31"/>
      <c r="U130" s="29"/>
      <c r="V130" s="32">
        <f t="shared" si="8"/>
        <v>8145000</v>
      </c>
      <c r="W130" s="33"/>
      <c r="X130" s="33"/>
    </row>
    <row r="131" spans="1:24" s="34" customFormat="1" ht="22.5" customHeight="1" x14ac:dyDescent="0.2">
      <c r="A131" s="25">
        <v>2</v>
      </c>
      <c r="B131" s="25">
        <v>4</v>
      </c>
      <c r="C131" s="25">
        <v>3</v>
      </c>
      <c r="D131" s="25">
        <v>1</v>
      </c>
      <c r="E131" s="26" t="s">
        <v>43</v>
      </c>
      <c r="F131" s="27" t="s">
        <v>159</v>
      </c>
      <c r="G131" s="29">
        <f>+'[1]PRESUP. EJEC. 2025'!C159</f>
        <v>25000000</v>
      </c>
      <c r="H131" s="28">
        <f>+'[1]PRESUP. EJEC. 2025'!D159</f>
        <v>-5900000</v>
      </c>
      <c r="I131" s="30">
        <f t="shared" si="10"/>
        <v>19100000</v>
      </c>
      <c r="J131" s="29">
        <v>1200000</v>
      </c>
      <c r="K131" s="29">
        <v>1150000</v>
      </c>
      <c r="L131" s="29">
        <v>205968.8</v>
      </c>
      <c r="M131" s="29">
        <v>360000</v>
      </c>
      <c r="N131" s="29"/>
      <c r="O131" s="29"/>
      <c r="P131" s="29"/>
      <c r="Q131" s="29"/>
      <c r="R131" s="29"/>
      <c r="S131" s="29"/>
      <c r="T131" s="31"/>
      <c r="U131" s="29"/>
      <c r="V131" s="32">
        <f>SUM(J131:U131)</f>
        <v>2915968.8</v>
      </c>
      <c r="W131" s="33"/>
      <c r="X131" s="33"/>
    </row>
    <row r="132" spans="1:24" s="34" customFormat="1" ht="22.5" hidden="1" customHeight="1" x14ac:dyDescent="0.2">
      <c r="A132" s="25">
        <v>2</v>
      </c>
      <c r="B132" s="25">
        <v>4</v>
      </c>
      <c r="C132" s="25">
        <v>3</v>
      </c>
      <c r="D132" s="25">
        <v>2</v>
      </c>
      <c r="E132" s="26" t="s">
        <v>25</v>
      </c>
      <c r="F132" s="27" t="s">
        <v>160</v>
      </c>
      <c r="G132" s="29"/>
      <c r="H132" s="29">
        <v>0</v>
      </c>
      <c r="I132" s="30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31"/>
      <c r="U132" s="29"/>
      <c r="V132" s="32">
        <f t="shared" si="8"/>
        <v>0</v>
      </c>
      <c r="W132" s="33"/>
      <c r="X132" s="33"/>
    </row>
    <row r="133" spans="1:24" s="34" customFormat="1" ht="22.5" hidden="1" customHeight="1" x14ac:dyDescent="0.2">
      <c r="A133" s="25">
        <v>2</v>
      </c>
      <c r="B133" s="25">
        <v>4</v>
      </c>
      <c r="C133" s="25">
        <v>3</v>
      </c>
      <c r="D133" s="25">
        <v>2</v>
      </c>
      <c r="E133" s="26" t="s">
        <v>43</v>
      </c>
      <c r="F133" s="27" t="s">
        <v>161</v>
      </c>
      <c r="G133" s="29"/>
      <c r="H133" s="29">
        <v>0</v>
      </c>
      <c r="I133" s="30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31"/>
      <c r="U133" s="29"/>
      <c r="V133" s="32">
        <f t="shared" si="8"/>
        <v>0</v>
      </c>
      <c r="W133" s="33"/>
      <c r="X133" s="33"/>
    </row>
    <row r="134" spans="1:24" s="34" customFormat="1" ht="22.5" hidden="1" customHeight="1" x14ac:dyDescent="0.2">
      <c r="A134" s="25">
        <v>2</v>
      </c>
      <c r="B134" s="25">
        <v>4</v>
      </c>
      <c r="C134" s="25">
        <v>4</v>
      </c>
      <c r="D134" s="25">
        <v>1</v>
      </c>
      <c r="E134" s="26" t="s">
        <v>43</v>
      </c>
      <c r="F134" s="27" t="s">
        <v>162</v>
      </c>
      <c r="G134" s="29"/>
      <c r="H134" s="29">
        <v>0</v>
      </c>
      <c r="I134" s="30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31"/>
      <c r="U134" s="29"/>
      <c r="V134" s="32">
        <f t="shared" si="8"/>
        <v>0</v>
      </c>
      <c r="W134" s="33"/>
      <c r="X134" s="33"/>
    </row>
    <row r="135" spans="1:24" s="34" customFormat="1" ht="22.5" hidden="1" customHeight="1" x14ac:dyDescent="0.2">
      <c r="A135" s="25">
        <v>2</v>
      </c>
      <c r="B135" s="25">
        <v>4</v>
      </c>
      <c r="C135" s="25">
        <v>4</v>
      </c>
      <c r="D135" s="25">
        <v>2</v>
      </c>
      <c r="E135" s="26" t="s">
        <v>25</v>
      </c>
      <c r="F135" s="27" t="s">
        <v>163</v>
      </c>
      <c r="G135" s="29"/>
      <c r="H135" s="29">
        <v>0</v>
      </c>
      <c r="I135" s="30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31"/>
      <c r="U135" s="29"/>
      <c r="V135" s="32">
        <f t="shared" si="8"/>
        <v>0</v>
      </c>
      <c r="W135" s="33"/>
      <c r="X135" s="33"/>
    </row>
    <row r="136" spans="1:24" s="34" customFormat="1" ht="22.5" hidden="1" customHeight="1" x14ac:dyDescent="0.2">
      <c r="A136" s="25">
        <v>2</v>
      </c>
      <c r="B136" s="25">
        <v>4</v>
      </c>
      <c r="C136" s="25">
        <v>5</v>
      </c>
      <c r="D136" s="25">
        <v>2</v>
      </c>
      <c r="E136" s="26" t="s">
        <v>25</v>
      </c>
      <c r="F136" s="27" t="s">
        <v>164</v>
      </c>
      <c r="G136" s="29"/>
      <c r="H136" s="29">
        <v>0</v>
      </c>
      <c r="I136" s="30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31"/>
      <c r="U136" s="29"/>
      <c r="V136" s="32">
        <f t="shared" si="8"/>
        <v>0</v>
      </c>
      <c r="W136" s="33"/>
      <c r="X136" s="33"/>
    </row>
    <row r="137" spans="1:24" s="34" customFormat="1" ht="22.5" hidden="1" customHeight="1" x14ac:dyDescent="0.2">
      <c r="A137" s="25">
        <v>2</v>
      </c>
      <c r="B137" s="25">
        <v>4</v>
      </c>
      <c r="C137" s="25">
        <v>9</v>
      </c>
      <c r="D137" s="25">
        <v>1</v>
      </c>
      <c r="E137" s="26" t="s">
        <v>25</v>
      </c>
      <c r="F137" s="27" t="s">
        <v>165</v>
      </c>
      <c r="G137" s="29"/>
      <c r="H137" s="29">
        <v>0</v>
      </c>
      <c r="I137" s="30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31"/>
      <c r="U137" s="29"/>
      <c r="V137" s="32">
        <f t="shared" si="8"/>
        <v>0</v>
      </c>
      <c r="W137" s="33"/>
      <c r="X137" s="33"/>
    </row>
    <row r="138" spans="1:24" s="34" customFormat="1" ht="22.5" hidden="1" customHeight="1" x14ac:dyDescent="0.2">
      <c r="A138" s="25"/>
      <c r="B138" s="25"/>
      <c r="C138" s="25"/>
      <c r="D138" s="25"/>
      <c r="E138" s="26"/>
      <c r="F138" s="27"/>
      <c r="G138" s="29"/>
      <c r="H138" s="29"/>
      <c r="I138" s="30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1"/>
      <c r="U138" s="29"/>
      <c r="V138" s="32"/>
      <c r="W138" s="33"/>
      <c r="X138" s="33"/>
    </row>
    <row r="139" spans="1:24" s="34" customFormat="1" ht="29.25" customHeight="1" x14ac:dyDescent="0.2">
      <c r="A139" s="25"/>
      <c r="B139" s="25"/>
      <c r="C139" s="25"/>
      <c r="D139" s="25"/>
      <c r="E139" s="26"/>
      <c r="F139" s="18" t="s">
        <v>166</v>
      </c>
      <c r="G139" s="19">
        <f>SUM(G140:G141)</f>
        <v>74000000</v>
      </c>
      <c r="H139" s="19">
        <f>SUM(H140:H141)</f>
        <v>285162568.94</v>
      </c>
      <c r="I139" s="21">
        <f>SUM(I140:I141)</f>
        <v>359162568.94</v>
      </c>
      <c r="J139" s="19">
        <f>SUM(J140:J141)</f>
        <v>10000000</v>
      </c>
      <c r="K139" s="19">
        <f t="shared" ref="K139:V139" si="11">SUM(K140:K141)</f>
        <v>3950067.91</v>
      </c>
      <c r="L139" s="19">
        <f t="shared" si="11"/>
        <v>67180128.989999995</v>
      </c>
      <c r="M139" s="19">
        <f t="shared" si="11"/>
        <v>10326506.5</v>
      </c>
      <c r="N139" s="19">
        <f t="shared" si="11"/>
        <v>0</v>
      </c>
      <c r="O139" s="19">
        <f t="shared" si="11"/>
        <v>0</v>
      </c>
      <c r="P139" s="19">
        <f t="shared" si="11"/>
        <v>0</v>
      </c>
      <c r="Q139" s="19">
        <f t="shared" si="11"/>
        <v>0</v>
      </c>
      <c r="R139" s="19">
        <f t="shared" si="11"/>
        <v>0</v>
      </c>
      <c r="S139" s="19">
        <f t="shared" si="11"/>
        <v>0</v>
      </c>
      <c r="T139" s="19">
        <f t="shared" si="11"/>
        <v>0</v>
      </c>
      <c r="U139" s="19">
        <f t="shared" si="11"/>
        <v>0</v>
      </c>
      <c r="V139" s="19">
        <f t="shared" si="11"/>
        <v>91456703.399999991</v>
      </c>
      <c r="W139" s="33"/>
      <c r="X139" s="33"/>
    </row>
    <row r="140" spans="1:24" s="34" customFormat="1" ht="23.25" customHeight="1" x14ac:dyDescent="0.2">
      <c r="A140" s="25">
        <v>2</v>
      </c>
      <c r="B140" s="25">
        <v>5</v>
      </c>
      <c r="C140" s="25">
        <v>3</v>
      </c>
      <c r="D140" s="25">
        <v>1</v>
      </c>
      <c r="E140" s="26" t="s">
        <v>25</v>
      </c>
      <c r="F140" s="27" t="s">
        <v>167</v>
      </c>
      <c r="G140" s="29">
        <f>+'[1]PRESUP. EJEC. 2025'!C160</f>
        <v>35000000</v>
      </c>
      <c r="H140" s="28">
        <f>+'[1]PRESUP. EJEC. 2025'!D160</f>
        <v>322162568.94</v>
      </c>
      <c r="I140" s="30">
        <f>+G140+H140</f>
        <v>357162568.94</v>
      </c>
      <c r="J140" s="50">
        <v>10000000</v>
      </c>
      <c r="K140" s="50">
        <v>2000000</v>
      </c>
      <c r="L140" s="29">
        <v>67180128.989999995</v>
      </c>
      <c r="M140" s="29">
        <v>10326506.5</v>
      </c>
      <c r="N140" s="29"/>
      <c r="O140" s="29"/>
      <c r="P140" s="29"/>
      <c r="Q140" s="29"/>
      <c r="R140" s="29"/>
      <c r="S140" s="29"/>
      <c r="T140" s="31"/>
      <c r="U140" s="29"/>
      <c r="V140" s="32">
        <f t="shared" si="8"/>
        <v>89506635.489999995</v>
      </c>
      <c r="W140" s="33"/>
      <c r="X140" s="33"/>
    </row>
    <row r="141" spans="1:24" s="34" customFormat="1" ht="23.25" customHeight="1" x14ac:dyDescent="0.2">
      <c r="A141" s="25">
        <v>2</v>
      </c>
      <c r="B141" s="25">
        <v>5</v>
      </c>
      <c r="C141" s="25">
        <v>3</v>
      </c>
      <c r="D141" s="25">
        <v>1</v>
      </c>
      <c r="E141" s="26" t="s">
        <v>43</v>
      </c>
      <c r="F141" s="27" t="s">
        <v>168</v>
      </c>
      <c r="G141" s="29">
        <f>+'[1]PRESUP. EJEC. 2025'!C161</f>
        <v>39000000</v>
      </c>
      <c r="H141" s="29">
        <f>+'[1]PRESUP. EJEC. 2025'!D161</f>
        <v>-37000000</v>
      </c>
      <c r="I141" s="30">
        <f>+G141+H141</f>
        <v>2000000</v>
      </c>
      <c r="J141" s="29">
        <v>0</v>
      </c>
      <c r="K141" s="29">
        <v>1950067.91</v>
      </c>
      <c r="L141" s="29">
        <v>0</v>
      </c>
      <c r="M141" s="29">
        <v>0</v>
      </c>
      <c r="N141" s="29"/>
      <c r="O141" s="29"/>
      <c r="P141" s="29"/>
      <c r="Q141" s="29"/>
      <c r="R141" s="29"/>
      <c r="S141" s="29"/>
      <c r="T141" s="31"/>
      <c r="U141" s="29"/>
      <c r="V141" s="32">
        <f>SUM(J141:U141)</f>
        <v>1950067.91</v>
      </c>
      <c r="W141" s="33"/>
      <c r="X141" s="33"/>
    </row>
    <row r="142" spans="1:24" s="34" customFormat="1" ht="15" hidden="1" customHeight="1" x14ac:dyDescent="0.2">
      <c r="A142" s="25"/>
      <c r="B142" s="25"/>
      <c r="C142" s="25"/>
      <c r="D142" s="25"/>
      <c r="E142" s="26"/>
      <c r="F142" s="27"/>
      <c r="G142" s="29"/>
      <c r="H142" s="29"/>
      <c r="I142" s="30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31"/>
      <c r="U142" s="29"/>
      <c r="V142" s="32"/>
      <c r="W142" s="33"/>
      <c r="X142" s="33"/>
    </row>
    <row r="143" spans="1:24" s="34" customFormat="1" ht="26.25" customHeight="1" x14ac:dyDescent="0.2">
      <c r="A143" s="25"/>
      <c r="B143" s="25"/>
      <c r="C143" s="25"/>
      <c r="D143" s="25"/>
      <c r="E143" s="26"/>
      <c r="F143" s="18" t="s">
        <v>169</v>
      </c>
      <c r="G143" s="45">
        <f>SUM(G144:G165)</f>
        <v>16400000</v>
      </c>
      <c r="H143" s="45">
        <f>SUM(H144:H165)</f>
        <v>4145965.96</v>
      </c>
      <c r="I143" s="51">
        <f>SUM(I144:I165)</f>
        <v>20545965.960000001</v>
      </c>
      <c r="J143" s="45">
        <f>SUM(J144:J165)</f>
        <v>0</v>
      </c>
      <c r="K143" s="45">
        <f t="shared" ref="K143:V143" si="12">SUM(K144:K165)</f>
        <v>0</v>
      </c>
      <c r="L143" s="45">
        <f t="shared" si="12"/>
        <v>658468</v>
      </c>
      <c r="M143" s="45">
        <f t="shared" si="12"/>
        <v>1777242.51</v>
      </c>
      <c r="N143" s="45">
        <f t="shared" si="12"/>
        <v>0</v>
      </c>
      <c r="O143" s="45">
        <f t="shared" si="12"/>
        <v>0</v>
      </c>
      <c r="P143" s="45">
        <f t="shared" si="12"/>
        <v>0</v>
      </c>
      <c r="Q143" s="45">
        <f>SUM(Q144:Q165)</f>
        <v>0</v>
      </c>
      <c r="R143" s="45">
        <f>SUM(R144:R165)</f>
        <v>0</v>
      </c>
      <c r="S143" s="45">
        <f t="shared" si="12"/>
        <v>0</v>
      </c>
      <c r="T143" s="45">
        <f t="shared" si="12"/>
        <v>0</v>
      </c>
      <c r="U143" s="45">
        <f t="shared" si="12"/>
        <v>0</v>
      </c>
      <c r="V143" s="45">
        <f t="shared" si="12"/>
        <v>2435710.5100000002</v>
      </c>
      <c r="W143" s="33"/>
      <c r="X143" s="33"/>
    </row>
    <row r="144" spans="1:24" s="34" customFormat="1" ht="23.25" customHeight="1" x14ac:dyDescent="0.2">
      <c r="A144" s="25">
        <v>2</v>
      </c>
      <c r="B144" s="25">
        <v>6</v>
      </c>
      <c r="C144" s="25">
        <v>1</v>
      </c>
      <c r="D144" s="25">
        <v>1</v>
      </c>
      <c r="E144" s="26" t="s">
        <v>25</v>
      </c>
      <c r="F144" s="27" t="s">
        <v>170</v>
      </c>
      <c r="G144" s="29">
        <f>+'[1]PRESUP. EJEC. 2025'!C164</f>
        <v>2000000</v>
      </c>
      <c r="H144" s="29">
        <v>0</v>
      </c>
      <c r="I144" s="30">
        <f>+G144+H144</f>
        <v>2000000</v>
      </c>
      <c r="J144" s="29">
        <v>0</v>
      </c>
      <c r="K144" s="29">
        <v>0</v>
      </c>
      <c r="L144" s="29">
        <v>0</v>
      </c>
      <c r="M144" s="29">
        <v>74764.800000000003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/>
      <c r="T144" s="31"/>
      <c r="U144" s="29"/>
      <c r="V144" s="32">
        <f t="shared" si="8"/>
        <v>74764.800000000003</v>
      </c>
      <c r="W144" s="33"/>
      <c r="X144" s="33"/>
    </row>
    <row r="145" spans="1:24" s="34" customFormat="1" ht="23.25" customHeight="1" x14ac:dyDescent="0.2">
      <c r="A145" s="25">
        <v>2</v>
      </c>
      <c r="B145" s="25">
        <v>6</v>
      </c>
      <c r="C145" s="25">
        <v>1</v>
      </c>
      <c r="D145" s="25">
        <v>2</v>
      </c>
      <c r="E145" s="26" t="s">
        <v>25</v>
      </c>
      <c r="F145" s="27" t="s">
        <v>171</v>
      </c>
      <c r="G145" s="29">
        <f>+'[1]PRESUP. EJEC. 2025'!C165</f>
        <v>1000000</v>
      </c>
      <c r="H145" s="29">
        <f>+'[1]PRESUP. EJEC. 2025'!D164</f>
        <v>0</v>
      </c>
      <c r="I145" s="30">
        <f t="shared" ref="I145:I165" si="13">+G145+H145</f>
        <v>1000000</v>
      </c>
      <c r="J145" s="29">
        <v>0</v>
      </c>
      <c r="K145" s="29">
        <v>0</v>
      </c>
      <c r="L145" s="29">
        <v>0</v>
      </c>
      <c r="M145" s="29">
        <v>0</v>
      </c>
      <c r="N145" s="29"/>
      <c r="O145" s="29"/>
      <c r="P145" s="29"/>
      <c r="Q145" s="29"/>
      <c r="R145" s="29"/>
      <c r="S145" s="29"/>
      <c r="T145" s="31"/>
      <c r="U145" s="29"/>
      <c r="V145" s="32">
        <f t="shared" si="8"/>
        <v>0</v>
      </c>
      <c r="W145" s="33"/>
      <c r="X145" s="33"/>
    </row>
    <row r="146" spans="1:24" s="34" customFormat="1" ht="23.25" customHeight="1" x14ac:dyDescent="0.2">
      <c r="A146" s="25">
        <v>2</v>
      </c>
      <c r="B146" s="25">
        <v>6</v>
      </c>
      <c r="C146" s="25">
        <v>1</v>
      </c>
      <c r="D146" s="25">
        <v>3</v>
      </c>
      <c r="E146" s="26" t="s">
        <v>25</v>
      </c>
      <c r="F146" s="27" t="s">
        <v>172</v>
      </c>
      <c r="G146" s="29">
        <f>+'[1]PRESUP. EJEC. 2025'!C166</f>
        <v>5000000</v>
      </c>
      <c r="H146" s="29">
        <f>+'[1]PRESUP. EJEC. 2025'!D166</f>
        <v>0</v>
      </c>
      <c r="I146" s="30">
        <f t="shared" si="13"/>
        <v>5000000</v>
      </c>
      <c r="J146" s="29">
        <v>0</v>
      </c>
      <c r="K146" s="29">
        <v>0</v>
      </c>
      <c r="L146" s="29">
        <v>2468</v>
      </c>
      <c r="M146" s="29">
        <v>0</v>
      </c>
      <c r="N146" s="29"/>
      <c r="O146" s="29"/>
      <c r="P146" s="29"/>
      <c r="Q146" s="29"/>
      <c r="R146" s="29"/>
      <c r="S146" s="29"/>
      <c r="T146" s="31"/>
      <c r="U146" s="29"/>
      <c r="V146" s="32">
        <f t="shared" si="8"/>
        <v>2468</v>
      </c>
      <c r="W146" s="33"/>
      <c r="X146" s="33"/>
    </row>
    <row r="147" spans="1:24" s="42" customFormat="1" ht="20.25" customHeight="1" x14ac:dyDescent="0.2">
      <c r="A147" s="25">
        <v>2</v>
      </c>
      <c r="B147" s="25">
        <v>6</v>
      </c>
      <c r="C147" s="25">
        <v>1</v>
      </c>
      <c r="D147" s="25">
        <v>4</v>
      </c>
      <c r="E147" s="26" t="s">
        <v>25</v>
      </c>
      <c r="F147" s="27" t="s">
        <v>173</v>
      </c>
      <c r="G147" s="29">
        <f>+'[1]PRESUP. EJEC. 2025'!C167</f>
        <v>100000</v>
      </c>
      <c r="H147" s="29">
        <f>+'[1]PRESUP. EJEC. 2025'!D167</f>
        <v>2989965.94</v>
      </c>
      <c r="I147" s="30">
        <f t="shared" si="13"/>
        <v>3089965.94</v>
      </c>
      <c r="J147" s="29">
        <v>0</v>
      </c>
      <c r="K147" s="29">
        <v>0</v>
      </c>
      <c r="L147" s="29">
        <v>0</v>
      </c>
      <c r="M147" s="29">
        <v>1489965.94</v>
      </c>
      <c r="N147" s="29"/>
      <c r="O147" s="29"/>
      <c r="P147" s="29"/>
      <c r="Q147" s="29"/>
      <c r="R147" s="29"/>
      <c r="S147" s="29"/>
      <c r="T147" s="31"/>
      <c r="U147" s="29"/>
      <c r="V147" s="32">
        <f t="shared" si="8"/>
        <v>1489965.94</v>
      </c>
      <c r="W147" s="41"/>
      <c r="X147" s="41"/>
    </row>
    <row r="148" spans="1:24" s="34" customFormat="1" ht="20.25" hidden="1" customHeight="1" x14ac:dyDescent="0.2">
      <c r="A148" s="25">
        <v>2</v>
      </c>
      <c r="B148" s="25">
        <v>6</v>
      </c>
      <c r="C148" s="25">
        <v>1</v>
      </c>
      <c r="D148" s="25">
        <v>9</v>
      </c>
      <c r="E148" s="26" t="s">
        <v>25</v>
      </c>
      <c r="F148" s="27" t="s">
        <v>174</v>
      </c>
      <c r="G148" s="29"/>
      <c r="H148" s="29"/>
      <c r="I148" s="30"/>
      <c r="J148" s="29"/>
      <c r="K148" s="29">
        <v>0</v>
      </c>
      <c r="L148" s="29"/>
      <c r="M148" s="29"/>
      <c r="N148" s="29"/>
      <c r="O148" s="29"/>
      <c r="P148" s="29"/>
      <c r="Q148" s="29"/>
      <c r="R148" s="29"/>
      <c r="S148" s="29"/>
      <c r="T148" s="31"/>
      <c r="U148" s="29"/>
      <c r="V148" s="32">
        <f t="shared" si="8"/>
        <v>0</v>
      </c>
      <c r="W148" s="33"/>
      <c r="X148" s="33"/>
    </row>
    <row r="149" spans="1:24" s="42" customFormat="1" ht="20.25" hidden="1" customHeight="1" x14ac:dyDescent="0.2">
      <c r="A149" s="25">
        <v>2</v>
      </c>
      <c r="B149" s="25">
        <v>6</v>
      </c>
      <c r="C149" s="25">
        <v>2</v>
      </c>
      <c r="D149" s="25">
        <v>1</v>
      </c>
      <c r="E149" s="26" t="s">
        <v>25</v>
      </c>
      <c r="F149" s="27" t="s">
        <v>175</v>
      </c>
      <c r="G149" s="29">
        <v>0</v>
      </c>
      <c r="H149" s="29">
        <f>+'[1]PRESUP. EJEC. 2025'!D169</f>
        <v>0</v>
      </c>
      <c r="I149" s="30">
        <f t="shared" si="13"/>
        <v>0</v>
      </c>
      <c r="J149" s="29"/>
      <c r="K149" s="29">
        <v>0</v>
      </c>
      <c r="L149" s="29"/>
      <c r="M149" s="29"/>
      <c r="N149" s="29"/>
      <c r="O149" s="29"/>
      <c r="P149" s="29"/>
      <c r="Q149" s="29"/>
      <c r="R149" s="29"/>
      <c r="S149" s="29"/>
      <c r="T149" s="31"/>
      <c r="U149" s="29"/>
      <c r="V149" s="32">
        <f t="shared" si="8"/>
        <v>0</v>
      </c>
      <c r="W149" s="41"/>
      <c r="X149" s="41"/>
    </row>
    <row r="150" spans="1:24" s="34" customFormat="1" ht="20.25" hidden="1" customHeight="1" x14ac:dyDescent="0.2">
      <c r="A150" s="25">
        <v>2</v>
      </c>
      <c r="B150" s="25">
        <v>6</v>
      </c>
      <c r="C150" s="25">
        <v>3</v>
      </c>
      <c r="D150" s="25">
        <v>1</v>
      </c>
      <c r="E150" s="26" t="s">
        <v>25</v>
      </c>
      <c r="F150" s="27" t="s">
        <v>176</v>
      </c>
      <c r="G150" s="29"/>
      <c r="H150" s="29"/>
      <c r="I150" s="30"/>
      <c r="J150" s="29"/>
      <c r="K150" s="29">
        <v>0</v>
      </c>
      <c r="L150" s="29"/>
      <c r="M150" s="29"/>
      <c r="N150" s="29"/>
      <c r="O150" s="29"/>
      <c r="P150" s="29"/>
      <c r="Q150" s="29"/>
      <c r="R150" s="29"/>
      <c r="S150" s="29"/>
      <c r="T150" s="31"/>
      <c r="U150" s="29"/>
      <c r="V150" s="32">
        <f t="shared" si="8"/>
        <v>0</v>
      </c>
      <c r="W150" s="33"/>
      <c r="X150" s="33"/>
    </row>
    <row r="151" spans="1:24" s="34" customFormat="1" ht="20.25" hidden="1" customHeight="1" x14ac:dyDescent="0.2">
      <c r="A151" s="25">
        <v>2</v>
      </c>
      <c r="B151" s="25">
        <v>6</v>
      </c>
      <c r="C151" s="25">
        <v>4</v>
      </c>
      <c r="D151" s="25">
        <v>1</v>
      </c>
      <c r="E151" s="26" t="s">
        <v>25</v>
      </c>
      <c r="F151" s="27" t="s">
        <v>177</v>
      </c>
      <c r="G151" s="29">
        <v>0</v>
      </c>
      <c r="H151" s="29">
        <f>+'[1]PRESUP. EJEC. 2025'!D171</f>
        <v>0</v>
      </c>
      <c r="I151" s="30">
        <f t="shared" si="13"/>
        <v>0</v>
      </c>
      <c r="J151" s="29"/>
      <c r="K151" s="29">
        <v>0</v>
      </c>
      <c r="L151" s="29"/>
      <c r="M151" s="29"/>
      <c r="N151" s="29"/>
      <c r="O151" s="29"/>
      <c r="P151" s="29"/>
      <c r="Q151" s="29"/>
      <c r="R151" s="29"/>
      <c r="S151" s="29"/>
      <c r="T151" s="31"/>
      <c r="U151" s="29"/>
      <c r="V151" s="32">
        <f t="shared" si="8"/>
        <v>0</v>
      </c>
      <c r="W151" s="33"/>
      <c r="X151" s="33"/>
    </row>
    <row r="152" spans="1:24" s="34" customFormat="1" ht="20.25" hidden="1" customHeight="1" x14ac:dyDescent="0.2">
      <c r="A152" s="25">
        <v>2</v>
      </c>
      <c r="B152" s="25">
        <v>6</v>
      </c>
      <c r="C152" s="25">
        <v>4</v>
      </c>
      <c r="D152" s="25">
        <v>6</v>
      </c>
      <c r="E152" s="26" t="s">
        <v>25</v>
      </c>
      <c r="F152" s="27" t="s">
        <v>178</v>
      </c>
      <c r="G152" s="29">
        <v>0</v>
      </c>
      <c r="H152" s="29"/>
      <c r="I152" s="30"/>
      <c r="J152" s="29"/>
      <c r="K152" s="29">
        <v>0</v>
      </c>
      <c r="L152" s="29"/>
      <c r="M152" s="29"/>
      <c r="N152" s="29"/>
      <c r="O152" s="29"/>
      <c r="P152" s="29"/>
      <c r="Q152" s="29"/>
      <c r="R152" s="29"/>
      <c r="S152" s="29"/>
      <c r="T152" s="31"/>
      <c r="U152" s="29"/>
      <c r="V152" s="32">
        <f t="shared" si="8"/>
        <v>0</v>
      </c>
      <c r="W152" s="33"/>
      <c r="X152" s="33"/>
    </row>
    <row r="153" spans="1:24" s="34" customFormat="1" ht="20.25" customHeight="1" x14ac:dyDescent="0.2">
      <c r="A153" s="25">
        <v>2</v>
      </c>
      <c r="B153" s="25">
        <v>6</v>
      </c>
      <c r="C153" s="25">
        <v>4</v>
      </c>
      <c r="D153" s="25">
        <v>7</v>
      </c>
      <c r="E153" s="26" t="s">
        <v>25</v>
      </c>
      <c r="F153" s="27" t="s">
        <v>179</v>
      </c>
      <c r="G153" s="29">
        <f>+'[1]PRESUP. EJEC. 2025'!C173</f>
        <v>300000</v>
      </c>
      <c r="H153" s="29">
        <f>+'[1]PRESUP. EJEC. 2025'!D173</f>
        <v>656000</v>
      </c>
      <c r="I153" s="30">
        <f t="shared" si="13"/>
        <v>956000</v>
      </c>
      <c r="J153" s="29">
        <v>0</v>
      </c>
      <c r="K153" s="29">
        <v>0</v>
      </c>
      <c r="L153" s="29">
        <v>656000</v>
      </c>
      <c r="M153" s="29">
        <v>0</v>
      </c>
      <c r="N153" s="29"/>
      <c r="O153" s="29"/>
      <c r="P153" s="29"/>
      <c r="Q153" s="29"/>
      <c r="R153" s="29"/>
      <c r="S153" s="29"/>
      <c r="T153" s="31"/>
      <c r="U153" s="29"/>
      <c r="V153" s="32">
        <f t="shared" si="8"/>
        <v>656000</v>
      </c>
      <c r="W153" s="33"/>
      <c r="X153" s="33"/>
    </row>
    <row r="154" spans="1:24" s="34" customFormat="1" ht="20.25" hidden="1" customHeight="1" x14ac:dyDescent="0.2">
      <c r="A154" s="25">
        <v>2</v>
      </c>
      <c r="B154" s="25">
        <v>6</v>
      </c>
      <c r="C154" s="25">
        <v>4</v>
      </c>
      <c r="D154" s="25">
        <v>8</v>
      </c>
      <c r="E154" s="26" t="s">
        <v>25</v>
      </c>
      <c r="F154" s="27" t="s">
        <v>180</v>
      </c>
      <c r="G154" s="29">
        <v>0</v>
      </c>
      <c r="H154" s="29"/>
      <c r="I154" s="30"/>
      <c r="J154" s="29"/>
      <c r="K154" s="29">
        <v>0</v>
      </c>
      <c r="L154" s="29"/>
      <c r="M154" s="29"/>
      <c r="N154" s="29"/>
      <c r="O154" s="29"/>
      <c r="P154" s="29"/>
      <c r="Q154" s="29"/>
      <c r="R154" s="29"/>
      <c r="S154" s="29"/>
      <c r="T154" s="31"/>
      <c r="U154" s="29"/>
      <c r="V154" s="32">
        <f t="shared" si="8"/>
        <v>0</v>
      </c>
      <c r="W154" s="33"/>
      <c r="X154" s="33"/>
    </row>
    <row r="155" spans="1:24" s="34" customFormat="1" ht="20.25" hidden="1" customHeight="1" x14ac:dyDescent="0.2">
      <c r="A155" s="25">
        <v>2</v>
      </c>
      <c r="B155" s="25">
        <v>6</v>
      </c>
      <c r="C155" s="25">
        <v>5</v>
      </c>
      <c r="D155" s="25">
        <v>2</v>
      </c>
      <c r="E155" s="26" t="s">
        <v>25</v>
      </c>
      <c r="F155" s="27" t="s">
        <v>181</v>
      </c>
      <c r="G155" s="29">
        <v>0</v>
      </c>
      <c r="H155" s="29"/>
      <c r="I155" s="30"/>
      <c r="J155" s="29"/>
      <c r="K155" s="29">
        <v>0</v>
      </c>
      <c r="L155" s="29"/>
      <c r="M155" s="29"/>
      <c r="N155" s="29"/>
      <c r="O155" s="29"/>
      <c r="P155" s="29"/>
      <c r="Q155" s="29"/>
      <c r="R155" s="29"/>
      <c r="S155" s="29"/>
      <c r="T155" s="31"/>
      <c r="U155" s="29"/>
      <c r="V155" s="32">
        <f t="shared" si="8"/>
        <v>0</v>
      </c>
      <c r="W155" s="33"/>
      <c r="X155" s="33"/>
    </row>
    <row r="156" spans="1:24" s="34" customFormat="1" ht="20.25" customHeight="1" x14ac:dyDescent="0.2">
      <c r="A156" s="25">
        <v>2</v>
      </c>
      <c r="B156" s="25">
        <v>6</v>
      </c>
      <c r="C156" s="25">
        <v>5</v>
      </c>
      <c r="D156" s="25">
        <v>3</v>
      </c>
      <c r="E156" s="26" t="s">
        <v>25</v>
      </c>
      <c r="F156" s="27" t="s">
        <v>182</v>
      </c>
      <c r="G156" s="29">
        <f>+'[1]PRESUP. EJEC. 2025'!C175</f>
        <v>1000000</v>
      </c>
      <c r="H156" s="29">
        <f>+'[1]PRESUP. EJEC. 2025'!D175</f>
        <v>0</v>
      </c>
      <c r="I156" s="30">
        <f>+G156+H156</f>
        <v>1000000</v>
      </c>
      <c r="J156" s="29">
        <v>0</v>
      </c>
      <c r="K156" s="29">
        <v>0</v>
      </c>
      <c r="L156" s="29">
        <v>0</v>
      </c>
      <c r="M156" s="29">
        <v>212511.77</v>
      </c>
      <c r="N156" s="29"/>
      <c r="O156" s="29"/>
      <c r="P156" s="29"/>
      <c r="Q156" s="29"/>
      <c r="R156" s="29"/>
      <c r="S156" s="29"/>
      <c r="T156" s="31"/>
      <c r="U156" s="29"/>
      <c r="V156" s="32">
        <f>SUM(J156:U156)</f>
        <v>212511.77</v>
      </c>
      <c r="W156" s="33"/>
      <c r="X156" s="33"/>
    </row>
    <row r="157" spans="1:24" s="34" customFormat="1" ht="20.25" customHeight="1" x14ac:dyDescent="0.2">
      <c r="A157" s="25">
        <v>2</v>
      </c>
      <c r="B157" s="25">
        <v>6</v>
      </c>
      <c r="C157" s="25">
        <v>5</v>
      </c>
      <c r="D157" s="25">
        <v>4</v>
      </c>
      <c r="E157" s="26" t="s">
        <v>25</v>
      </c>
      <c r="F157" s="27" t="s">
        <v>183</v>
      </c>
      <c r="G157" s="29">
        <f>+'[1]PRESUP. EJEC. 2025'!C176</f>
        <v>2000000</v>
      </c>
      <c r="H157" s="29">
        <f>+'[1]PRESUP. EJEC. 2025'!D176</f>
        <v>200000.02</v>
      </c>
      <c r="I157" s="30">
        <f t="shared" si="13"/>
        <v>2200000.02</v>
      </c>
      <c r="J157" s="29">
        <v>0</v>
      </c>
      <c r="K157" s="29">
        <v>0</v>
      </c>
      <c r="L157" s="29">
        <v>0</v>
      </c>
      <c r="M157" s="29">
        <v>0</v>
      </c>
      <c r="N157" s="29"/>
      <c r="O157" s="29"/>
      <c r="P157" s="29"/>
      <c r="Q157" s="29"/>
      <c r="R157" s="29"/>
      <c r="S157" s="29"/>
      <c r="T157" s="31"/>
      <c r="U157" s="29"/>
      <c r="V157" s="32">
        <f t="shared" si="8"/>
        <v>0</v>
      </c>
      <c r="W157" s="33"/>
      <c r="X157" s="33"/>
    </row>
    <row r="158" spans="1:24" s="34" customFormat="1" ht="20.25" customHeight="1" x14ac:dyDescent="0.2">
      <c r="A158" s="25">
        <v>2</v>
      </c>
      <c r="B158" s="25">
        <v>6</v>
      </c>
      <c r="C158" s="25">
        <v>5</v>
      </c>
      <c r="D158" s="25">
        <v>5</v>
      </c>
      <c r="E158" s="26" t="s">
        <v>25</v>
      </c>
      <c r="F158" s="48" t="s">
        <v>184</v>
      </c>
      <c r="G158" s="29">
        <f>+'[1]PRESUP. EJEC. 2025'!C177</f>
        <v>1000000</v>
      </c>
      <c r="H158" s="29">
        <f>+'[1]PRESUP. EJEC. 2025'!D177</f>
        <v>0</v>
      </c>
      <c r="I158" s="30">
        <f t="shared" si="13"/>
        <v>1000000</v>
      </c>
      <c r="J158" s="29">
        <v>0</v>
      </c>
      <c r="K158" s="29">
        <v>0</v>
      </c>
      <c r="L158" s="29">
        <v>0</v>
      </c>
      <c r="M158" s="29">
        <v>0</v>
      </c>
      <c r="N158" s="29"/>
      <c r="O158" s="29"/>
      <c r="P158" s="29"/>
      <c r="Q158" s="29"/>
      <c r="R158" s="29"/>
      <c r="S158" s="29"/>
      <c r="T158" s="31"/>
      <c r="U158" s="29"/>
      <c r="V158" s="32">
        <f t="shared" si="8"/>
        <v>0</v>
      </c>
      <c r="W158" s="33"/>
      <c r="X158" s="33"/>
    </row>
    <row r="159" spans="1:24" ht="18" x14ac:dyDescent="0.25">
      <c r="A159" s="25">
        <v>2</v>
      </c>
      <c r="B159" s="25">
        <v>6</v>
      </c>
      <c r="C159" s="25">
        <v>5</v>
      </c>
      <c r="D159" s="25">
        <v>6</v>
      </c>
      <c r="E159" s="26" t="s">
        <v>25</v>
      </c>
      <c r="F159" s="38" t="s">
        <v>185</v>
      </c>
      <c r="G159" s="52">
        <v>0</v>
      </c>
      <c r="H159" s="52">
        <f>+'[1]PRESUP. EJEC. 2025'!D178</f>
        <v>300000</v>
      </c>
      <c r="I159" s="30">
        <f t="shared" si="13"/>
        <v>300000</v>
      </c>
      <c r="J159" s="52">
        <v>0</v>
      </c>
      <c r="K159" s="52">
        <v>0</v>
      </c>
      <c r="L159" s="52">
        <v>0</v>
      </c>
      <c r="M159" s="52">
        <v>0</v>
      </c>
      <c r="N159" s="50"/>
      <c r="O159" s="52"/>
      <c r="P159" s="52"/>
      <c r="Q159" s="52"/>
      <c r="R159" s="52"/>
      <c r="S159" s="52"/>
      <c r="T159" s="53"/>
      <c r="U159" s="52"/>
      <c r="V159" s="32">
        <f t="shared" si="8"/>
        <v>0</v>
      </c>
    </row>
    <row r="160" spans="1:24" s="34" customFormat="1" ht="23.25" customHeight="1" x14ac:dyDescent="0.2">
      <c r="A160" s="25">
        <v>2</v>
      </c>
      <c r="B160" s="25">
        <v>6</v>
      </c>
      <c r="C160" s="25">
        <v>5</v>
      </c>
      <c r="D160" s="25">
        <v>8</v>
      </c>
      <c r="E160" s="26" t="s">
        <v>25</v>
      </c>
      <c r="F160" s="27" t="s">
        <v>186</v>
      </c>
      <c r="G160" s="29">
        <f>+'[1]PRESUP. EJEC. 2025'!C179</f>
        <v>500000</v>
      </c>
      <c r="H160" s="29">
        <v>0</v>
      </c>
      <c r="I160" s="30">
        <f t="shared" si="13"/>
        <v>500000</v>
      </c>
      <c r="J160" s="29">
        <v>0</v>
      </c>
      <c r="K160" s="29">
        <v>0</v>
      </c>
      <c r="L160" s="29">
        <v>0</v>
      </c>
      <c r="M160" s="29">
        <v>0</v>
      </c>
      <c r="N160" s="29"/>
      <c r="O160" s="29"/>
      <c r="P160" s="29"/>
      <c r="Q160" s="29"/>
      <c r="R160" s="29"/>
      <c r="S160" s="29"/>
      <c r="T160" s="31"/>
      <c r="U160" s="29"/>
      <c r="V160" s="32">
        <f t="shared" si="8"/>
        <v>0</v>
      </c>
      <c r="W160" s="33"/>
      <c r="X160" s="33"/>
    </row>
    <row r="161" spans="1:25" s="34" customFormat="1" ht="23.25" customHeight="1" x14ac:dyDescent="0.2">
      <c r="A161" s="25">
        <v>2</v>
      </c>
      <c r="B161" s="25">
        <v>6</v>
      </c>
      <c r="C161" s="25">
        <v>6</v>
      </c>
      <c r="D161" s="25">
        <v>2</v>
      </c>
      <c r="E161" s="26" t="s">
        <v>25</v>
      </c>
      <c r="F161" s="27" t="s">
        <v>187</v>
      </c>
      <c r="G161" s="29">
        <f>+'[1]PRESUP. EJEC. 2025'!C180</f>
        <v>1000000</v>
      </c>
      <c r="H161" s="29">
        <f>+'[1]PRESUP. EJEC. 2025'!D180</f>
        <v>0</v>
      </c>
      <c r="I161" s="30">
        <f t="shared" si="13"/>
        <v>1000000</v>
      </c>
      <c r="J161" s="29">
        <v>0</v>
      </c>
      <c r="K161" s="29">
        <v>0</v>
      </c>
      <c r="L161" s="29">
        <v>0</v>
      </c>
      <c r="M161" s="29">
        <v>0</v>
      </c>
      <c r="N161" s="29"/>
      <c r="O161" s="29"/>
      <c r="P161" s="29"/>
      <c r="Q161" s="29"/>
      <c r="R161" s="29"/>
      <c r="S161" s="29"/>
      <c r="T161" s="31"/>
      <c r="U161" s="29"/>
      <c r="V161" s="32">
        <f t="shared" si="8"/>
        <v>0</v>
      </c>
      <c r="W161" s="33"/>
      <c r="X161" s="33"/>
    </row>
    <row r="162" spans="1:25" s="34" customFormat="1" ht="23.25" customHeight="1" x14ac:dyDescent="0.2">
      <c r="A162" s="25">
        <v>2</v>
      </c>
      <c r="B162" s="25">
        <v>6</v>
      </c>
      <c r="C162" s="25">
        <v>8</v>
      </c>
      <c r="D162" s="25">
        <v>3</v>
      </c>
      <c r="E162" s="26" t="s">
        <v>25</v>
      </c>
      <c r="F162" s="27" t="s">
        <v>188</v>
      </c>
      <c r="G162" s="29">
        <f>+'[1]PRESUP. EJEC. 2025'!C181</f>
        <v>2500000</v>
      </c>
      <c r="H162" s="29">
        <v>0</v>
      </c>
      <c r="I162" s="30">
        <f t="shared" si="13"/>
        <v>2500000</v>
      </c>
      <c r="J162" s="29">
        <v>0</v>
      </c>
      <c r="K162" s="29">
        <v>0</v>
      </c>
      <c r="L162" s="29">
        <v>0</v>
      </c>
      <c r="M162" s="29">
        <v>0</v>
      </c>
      <c r="N162" s="29"/>
      <c r="O162" s="29"/>
      <c r="P162" s="29"/>
      <c r="Q162" s="29"/>
      <c r="R162" s="29"/>
      <c r="S162" s="29"/>
      <c r="T162" s="31"/>
      <c r="U162" s="29"/>
      <c r="V162" s="32">
        <f t="shared" si="8"/>
        <v>0</v>
      </c>
      <c r="W162" s="33"/>
      <c r="X162" s="33"/>
    </row>
    <row r="163" spans="1:25" s="34" customFormat="1" ht="23.25" hidden="1" customHeight="1" x14ac:dyDescent="0.2">
      <c r="A163" s="25">
        <v>2</v>
      </c>
      <c r="B163" s="25">
        <v>6</v>
      </c>
      <c r="C163" s="25">
        <v>8</v>
      </c>
      <c r="D163" s="25">
        <v>6</v>
      </c>
      <c r="E163" s="26" t="s">
        <v>25</v>
      </c>
      <c r="F163" s="27" t="s">
        <v>189</v>
      </c>
      <c r="G163" s="29">
        <v>0</v>
      </c>
      <c r="H163" s="29"/>
      <c r="I163" s="30">
        <f t="shared" si="13"/>
        <v>0</v>
      </c>
      <c r="J163" s="29"/>
      <c r="K163" s="29">
        <v>0</v>
      </c>
      <c r="L163" s="29"/>
      <c r="M163" s="29"/>
      <c r="N163" s="29"/>
      <c r="O163" s="29"/>
      <c r="P163" s="29"/>
      <c r="Q163" s="29"/>
      <c r="R163" s="29"/>
      <c r="S163" s="29"/>
      <c r="T163" s="31"/>
      <c r="U163" s="29"/>
      <c r="V163" s="32">
        <f t="shared" si="8"/>
        <v>0</v>
      </c>
      <c r="W163" s="33"/>
      <c r="X163" s="33"/>
    </row>
    <row r="164" spans="1:25" s="34" customFormat="1" ht="23.25" hidden="1" customHeight="1" x14ac:dyDescent="0.2">
      <c r="A164" s="25">
        <v>2</v>
      </c>
      <c r="B164" s="25">
        <v>6</v>
      </c>
      <c r="C164" s="25">
        <v>9</v>
      </c>
      <c r="D164" s="25">
        <v>5</v>
      </c>
      <c r="E164" s="26" t="s">
        <v>43</v>
      </c>
      <c r="F164" s="27" t="s">
        <v>190</v>
      </c>
      <c r="G164" s="29">
        <v>0</v>
      </c>
      <c r="H164" s="29">
        <f>+'[1]PRESUP. EJEC. 2025'!D183</f>
        <v>0</v>
      </c>
      <c r="I164" s="30">
        <f t="shared" si="13"/>
        <v>0</v>
      </c>
      <c r="J164" s="29"/>
      <c r="K164" s="29">
        <v>0</v>
      </c>
      <c r="L164" s="29"/>
      <c r="M164" s="29"/>
      <c r="N164" s="29"/>
      <c r="O164" s="29"/>
      <c r="P164" s="29"/>
      <c r="Q164" s="29"/>
      <c r="R164" s="29"/>
      <c r="S164" s="29"/>
      <c r="T164" s="31"/>
      <c r="U164" s="29"/>
      <c r="V164" s="32">
        <f t="shared" si="8"/>
        <v>0</v>
      </c>
      <c r="W164" s="33"/>
      <c r="X164" s="33"/>
    </row>
    <row r="165" spans="1:25" s="34" customFormat="1" ht="23.25" hidden="1" customHeight="1" x14ac:dyDescent="0.2">
      <c r="A165" s="25">
        <v>2</v>
      </c>
      <c r="B165" s="25">
        <v>6</v>
      </c>
      <c r="C165" s="25">
        <v>10</v>
      </c>
      <c r="D165" s="25">
        <v>2</v>
      </c>
      <c r="E165" s="26" t="s">
        <v>25</v>
      </c>
      <c r="F165" s="27" t="s">
        <v>191</v>
      </c>
      <c r="G165" s="29">
        <v>0</v>
      </c>
      <c r="H165" s="29"/>
      <c r="I165" s="30">
        <f t="shared" si="13"/>
        <v>0</v>
      </c>
      <c r="J165" s="29"/>
      <c r="K165" s="29">
        <v>0</v>
      </c>
      <c r="L165" s="29"/>
      <c r="M165" s="29"/>
      <c r="N165" s="29"/>
      <c r="O165" s="29"/>
      <c r="P165" s="29"/>
      <c r="Q165" s="29"/>
      <c r="R165" s="29"/>
      <c r="S165" s="29"/>
      <c r="T165" s="31"/>
      <c r="U165" s="29"/>
      <c r="V165" s="32">
        <f t="shared" si="8"/>
        <v>0</v>
      </c>
      <c r="W165" s="33"/>
      <c r="X165" s="33"/>
    </row>
    <row r="166" spans="1:25" s="34" customFormat="1" ht="7.5" customHeight="1" x14ac:dyDescent="0.2">
      <c r="A166" s="25"/>
      <c r="B166" s="25"/>
      <c r="C166" s="25"/>
      <c r="D166" s="25"/>
      <c r="E166" s="26"/>
      <c r="F166" s="27"/>
      <c r="G166" s="29"/>
      <c r="H166" s="29"/>
      <c r="I166" s="30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31"/>
      <c r="U166" s="29"/>
      <c r="V166" s="32"/>
      <c r="W166" s="33"/>
      <c r="X166" s="33"/>
      <c r="Y166" s="34" t="s">
        <v>192</v>
      </c>
    </row>
    <row r="167" spans="1:25" s="34" customFormat="1" ht="23.25" customHeight="1" x14ac:dyDescent="0.2">
      <c r="A167" s="25"/>
      <c r="B167" s="25"/>
      <c r="C167" s="25"/>
      <c r="D167" s="25"/>
      <c r="E167" s="26"/>
      <c r="F167" s="18" t="s">
        <v>193</v>
      </c>
      <c r="G167" s="19">
        <f>SUM(G168:G170)</f>
        <v>10000000</v>
      </c>
      <c r="H167" s="19">
        <f>SUM(H168:H171)</f>
        <v>571017673.99000001</v>
      </c>
      <c r="I167" s="21">
        <f>SUM(I168:I171)</f>
        <v>581017673.99000001</v>
      </c>
      <c r="J167" s="19">
        <f t="shared" ref="J167:V167" si="14">SUM(J168:J171)</f>
        <v>0</v>
      </c>
      <c r="K167" s="19">
        <f t="shared" si="14"/>
        <v>117555477.28</v>
      </c>
      <c r="L167" s="19">
        <f t="shared" si="14"/>
        <v>68656787.079999998</v>
      </c>
      <c r="M167" s="19">
        <f t="shared" si="14"/>
        <v>0</v>
      </c>
      <c r="N167" s="19">
        <f t="shared" si="14"/>
        <v>0</v>
      </c>
      <c r="O167" s="19">
        <f t="shared" si="14"/>
        <v>0</v>
      </c>
      <c r="P167" s="19">
        <f t="shared" si="14"/>
        <v>0</v>
      </c>
      <c r="Q167" s="19">
        <f t="shared" si="14"/>
        <v>0</v>
      </c>
      <c r="R167" s="19">
        <f t="shared" si="14"/>
        <v>0</v>
      </c>
      <c r="S167" s="19">
        <f t="shared" si="14"/>
        <v>0</v>
      </c>
      <c r="T167" s="19">
        <f t="shared" si="14"/>
        <v>0</v>
      </c>
      <c r="U167" s="19">
        <f t="shared" si="14"/>
        <v>0</v>
      </c>
      <c r="V167" s="19">
        <f t="shared" si="14"/>
        <v>186212264.36000001</v>
      </c>
      <c r="W167" s="33"/>
      <c r="X167" s="33"/>
    </row>
    <row r="168" spans="1:25" ht="23.25" customHeight="1" x14ac:dyDescent="0.25">
      <c r="A168" s="25">
        <v>2</v>
      </c>
      <c r="B168" s="25">
        <v>7</v>
      </c>
      <c r="C168" s="25">
        <v>1</v>
      </c>
      <c r="D168" s="25">
        <v>2</v>
      </c>
      <c r="E168" s="26" t="s">
        <v>25</v>
      </c>
      <c r="F168" s="27" t="s">
        <v>194</v>
      </c>
      <c r="G168" s="29">
        <f>+'[1]PRESUP. EJEC. 2025'!C185</f>
        <v>5000000</v>
      </c>
      <c r="H168" s="29">
        <f>+'[1]PRESUP. EJEC. 2025'!D185</f>
        <v>37000000</v>
      </c>
      <c r="I168" s="30">
        <f>+G168+H168</f>
        <v>42000000</v>
      </c>
      <c r="J168" s="54">
        <v>0</v>
      </c>
      <c r="K168" s="54">
        <v>0</v>
      </c>
      <c r="L168" s="55">
        <v>38154272</v>
      </c>
      <c r="M168" s="55">
        <v>0</v>
      </c>
      <c r="N168" s="29"/>
      <c r="O168" s="29"/>
      <c r="P168" s="29"/>
      <c r="Q168" s="29"/>
      <c r="R168" s="55"/>
      <c r="S168" s="55"/>
      <c r="T168" s="56"/>
      <c r="U168" s="29"/>
      <c r="V168" s="32">
        <f>SUM(J168:U168)</f>
        <v>38154272</v>
      </c>
    </row>
    <row r="169" spans="1:25" x14ac:dyDescent="0.25">
      <c r="A169" s="25">
        <v>2</v>
      </c>
      <c r="B169" s="25">
        <v>7</v>
      </c>
      <c r="C169" s="25">
        <v>1</v>
      </c>
      <c r="D169" s="25">
        <v>3</v>
      </c>
      <c r="E169" s="26" t="s">
        <v>25</v>
      </c>
      <c r="F169" s="27" t="s">
        <v>195</v>
      </c>
      <c r="G169" s="29">
        <f>+'[1]PRESUP. EJEC. 2025'!C186</f>
        <v>5000000</v>
      </c>
      <c r="H169" s="29">
        <f>+'[1]PRESUP. EJEC. 2025'!D186</f>
        <v>76881621.680000007</v>
      </c>
      <c r="I169" s="30">
        <f>+G169+H169</f>
        <v>81881621.680000007</v>
      </c>
      <c r="J169" s="54">
        <v>0</v>
      </c>
      <c r="K169" s="54">
        <v>0</v>
      </c>
      <c r="L169" s="55">
        <v>0</v>
      </c>
      <c r="M169" s="55">
        <v>0</v>
      </c>
      <c r="N169" s="29"/>
      <c r="O169" s="29"/>
      <c r="P169" s="55"/>
      <c r="Q169" s="55"/>
      <c r="R169" s="55"/>
      <c r="S169" s="55"/>
      <c r="T169" s="56"/>
      <c r="U169" s="55"/>
      <c r="V169" s="32">
        <f>SUM(J169:U169)</f>
        <v>0</v>
      </c>
    </row>
    <row r="170" spans="1:25" s="34" customFormat="1" hidden="1" x14ac:dyDescent="0.2">
      <c r="A170" s="25">
        <v>2</v>
      </c>
      <c r="B170" s="25">
        <v>7</v>
      </c>
      <c r="C170" s="25">
        <v>2</v>
      </c>
      <c r="D170" s="25">
        <v>1</v>
      </c>
      <c r="E170" s="26" t="s">
        <v>25</v>
      </c>
      <c r="F170" s="27" t="s">
        <v>196</v>
      </c>
      <c r="G170" s="29"/>
      <c r="H170" s="29"/>
      <c r="I170" s="30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31"/>
      <c r="U170" s="29"/>
      <c r="V170" s="32"/>
      <c r="W170" s="33"/>
      <c r="X170" s="33"/>
    </row>
    <row r="171" spans="1:25" s="34" customFormat="1" ht="22.5" customHeight="1" x14ac:dyDescent="0.2">
      <c r="A171" s="25">
        <v>2</v>
      </c>
      <c r="B171" s="25">
        <v>7</v>
      </c>
      <c r="C171" s="25">
        <v>2</v>
      </c>
      <c r="D171" s="25">
        <v>4</v>
      </c>
      <c r="E171" s="26" t="s">
        <v>25</v>
      </c>
      <c r="F171" s="27" t="s">
        <v>197</v>
      </c>
      <c r="G171" s="29">
        <v>0</v>
      </c>
      <c r="H171" s="29">
        <v>457136052.31</v>
      </c>
      <c r="I171" s="30">
        <f>+G171+H171</f>
        <v>457136052.31</v>
      </c>
      <c r="J171" s="29">
        <v>0</v>
      </c>
      <c r="K171" s="29">
        <v>117555477.28</v>
      </c>
      <c r="L171" s="29">
        <v>30502515.079999998</v>
      </c>
      <c r="M171" s="29">
        <v>0</v>
      </c>
      <c r="N171" s="29"/>
      <c r="O171" s="29"/>
      <c r="P171" s="29"/>
      <c r="Q171" s="29"/>
      <c r="R171" s="29"/>
      <c r="S171" s="29"/>
      <c r="T171" s="31"/>
      <c r="U171" s="29"/>
      <c r="V171" s="32">
        <f>SUM(J171:U171)</f>
        <v>148057992.36000001</v>
      </c>
      <c r="W171" s="33"/>
      <c r="X171" s="33"/>
    </row>
    <row r="172" spans="1:25" s="34" customFormat="1" ht="18.75" hidden="1" x14ac:dyDescent="0.2">
      <c r="A172" s="25"/>
      <c r="B172" s="25"/>
      <c r="C172" s="25"/>
      <c r="D172" s="25"/>
      <c r="E172" s="26"/>
      <c r="F172" s="18" t="s">
        <v>198</v>
      </c>
      <c r="G172" s="45">
        <f t="shared" ref="G172:U172" si="15">SUM(G173:G174)</f>
        <v>0</v>
      </c>
      <c r="H172" s="45">
        <f t="shared" si="15"/>
        <v>0</v>
      </c>
      <c r="I172" s="51">
        <f t="shared" si="15"/>
        <v>0</v>
      </c>
      <c r="J172" s="45">
        <f t="shared" si="15"/>
        <v>0</v>
      </c>
      <c r="K172" s="45">
        <f t="shared" si="15"/>
        <v>0</v>
      </c>
      <c r="L172" s="45">
        <f t="shared" si="15"/>
        <v>0</v>
      </c>
      <c r="M172" s="45">
        <f t="shared" si="15"/>
        <v>0</v>
      </c>
      <c r="N172" s="45">
        <f t="shared" si="15"/>
        <v>0</v>
      </c>
      <c r="O172" s="45">
        <f t="shared" si="15"/>
        <v>0</v>
      </c>
      <c r="P172" s="45">
        <f t="shared" si="15"/>
        <v>0</v>
      </c>
      <c r="Q172" s="45">
        <f t="shared" si="15"/>
        <v>0</v>
      </c>
      <c r="R172" s="45">
        <f t="shared" si="15"/>
        <v>0</v>
      </c>
      <c r="S172" s="45">
        <f t="shared" si="15"/>
        <v>0</v>
      </c>
      <c r="T172" s="47">
        <f t="shared" si="15"/>
        <v>0</v>
      </c>
      <c r="U172" s="45">
        <f t="shared" si="15"/>
        <v>0</v>
      </c>
      <c r="V172" s="22">
        <f t="shared" ref="V172:V183" si="16">SUM(J172:U172)</f>
        <v>0</v>
      </c>
      <c r="W172" s="33"/>
      <c r="X172" s="33"/>
    </row>
    <row r="173" spans="1:25" s="34" customFormat="1" hidden="1" x14ac:dyDescent="0.2">
      <c r="A173" s="25">
        <v>2</v>
      </c>
      <c r="B173" s="25">
        <v>9</v>
      </c>
      <c r="C173" s="25">
        <v>1</v>
      </c>
      <c r="D173" s="25">
        <v>1</v>
      </c>
      <c r="E173" s="26" t="s">
        <v>25</v>
      </c>
      <c r="F173" s="27" t="s">
        <v>199</v>
      </c>
      <c r="G173" s="29"/>
      <c r="H173" s="29"/>
      <c r="I173" s="30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31"/>
      <c r="U173" s="29"/>
      <c r="V173" s="32">
        <f t="shared" si="16"/>
        <v>0</v>
      </c>
      <c r="W173" s="33"/>
      <c r="X173" s="33"/>
    </row>
    <row r="174" spans="1:25" s="34" customFormat="1" hidden="1" x14ac:dyDescent="0.2">
      <c r="A174" s="25">
        <v>2</v>
      </c>
      <c r="B174" s="25">
        <v>9</v>
      </c>
      <c r="C174" s="25">
        <v>1</v>
      </c>
      <c r="D174" s="25">
        <v>2</v>
      </c>
      <c r="E174" s="26" t="s">
        <v>25</v>
      </c>
      <c r="F174" s="27" t="s">
        <v>200</v>
      </c>
      <c r="G174" s="29"/>
      <c r="H174" s="29"/>
      <c r="I174" s="30"/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/>
      <c r="T174" s="31"/>
      <c r="U174" s="29"/>
      <c r="V174" s="32">
        <f t="shared" si="16"/>
        <v>0</v>
      </c>
      <c r="W174" s="33"/>
      <c r="X174" s="33"/>
    </row>
    <row r="175" spans="1:25" s="34" customFormat="1" hidden="1" x14ac:dyDescent="0.2">
      <c r="A175" s="25"/>
      <c r="B175" s="25"/>
      <c r="C175" s="25"/>
      <c r="D175" s="25"/>
      <c r="E175" s="26"/>
      <c r="F175" s="27"/>
      <c r="G175" s="29"/>
      <c r="H175" s="29"/>
      <c r="I175" s="30"/>
      <c r="J175" s="27"/>
      <c r="K175" s="29"/>
      <c r="L175" s="29"/>
      <c r="M175" s="29"/>
      <c r="N175" s="29"/>
      <c r="O175" s="29"/>
      <c r="P175" s="29"/>
      <c r="Q175" s="29"/>
      <c r="R175" s="29"/>
      <c r="S175" s="29"/>
      <c r="T175" s="31"/>
      <c r="U175" s="29"/>
      <c r="V175" s="32"/>
      <c r="W175" s="33"/>
      <c r="X175" s="33"/>
    </row>
    <row r="176" spans="1:25" s="34" customFormat="1" ht="18.75" hidden="1" x14ac:dyDescent="0.2">
      <c r="A176" s="25"/>
      <c r="B176" s="25"/>
      <c r="C176" s="25"/>
      <c r="D176" s="25"/>
      <c r="E176" s="26"/>
      <c r="F176" s="18" t="s">
        <v>201</v>
      </c>
      <c r="G176" s="19">
        <f>SUM(G177)</f>
        <v>0</v>
      </c>
      <c r="H176" s="19">
        <f>SUM(H177)</f>
        <v>0</v>
      </c>
      <c r="I176" s="21">
        <f>SUM(I177)</f>
        <v>0</v>
      </c>
      <c r="J176" s="19">
        <f>SUM(J177)</f>
        <v>0</v>
      </c>
      <c r="K176" s="19">
        <f t="shared" ref="K176:U176" si="17">SUM(K177)</f>
        <v>0</v>
      </c>
      <c r="L176" s="19">
        <f t="shared" si="17"/>
        <v>0</v>
      </c>
      <c r="M176" s="19">
        <f t="shared" si="17"/>
        <v>0</v>
      </c>
      <c r="N176" s="19">
        <f t="shared" si="17"/>
        <v>0</v>
      </c>
      <c r="O176" s="19">
        <f t="shared" si="17"/>
        <v>0</v>
      </c>
      <c r="P176" s="19">
        <f t="shared" si="17"/>
        <v>0</v>
      </c>
      <c r="Q176" s="19">
        <f t="shared" si="17"/>
        <v>0</v>
      </c>
      <c r="R176" s="19">
        <f t="shared" si="17"/>
        <v>0</v>
      </c>
      <c r="S176" s="19">
        <f t="shared" si="17"/>
        <v>0</v>
      </c>
      <c r="T176" s="20">
        <f t="shared" si="17"/>
        <v>0</v>
      </c>
      <c r="U176" s="19">
        <f t="shared" si="17"/>
        <v>0</v>
      </c>
      <c r="V176" s="22">
        <f t="shared" si="16"/>
        <v>0</v>
      </c>
      <c r="W176" s="33"/>
      <c r="X176" s="33"/>
    </row>
    <row r="177" spans="1:24" s="34" customFormat="1" hidden="1" x14ac:dyDescent="0.2">
      <c r="A177" s="25">
        <v>3</v>
      </c>
      <c r="B177" s="25">
        <v>1</v>
      </c>
      <c r="C177" s="25">
        <v>1</v>
      </c>
      <c r="D177" s="25">
        <v>1</v>
      </c>
      <c r="E177" s="26" t="s">
        <v>25</v>
      </c>
      <c r="F177" s="27" t="s">
        <v>201</v>
      </c>
      <c r="G177" s="29"/>
      <c r="H177" s="29"/>
      <c r="I177" s="30"/>
      <c r="J177" s="29">
        <v>0</v>
      </c>
      <c r="K177" s="29">
        <v>0</v>
      </c>
      <c r="L177" s="29"/>
      <c r="M177" s="29"/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/>
      <c r="T177" s="31"/>
      <c r="U177" s="29"/>
      <c r="V177" s="32">
        <f t="shared" si="16"/>
        <v>0</v>
      </c>
      <c r="W177" s="33"/>
      <c r="X177" s="33"/>
    </row>
    <row r="178" spans="1:24" s="34" customFormat="1" hidden="1" x14ac:dyDescent="0.2">
      <c r="A178" s="25"/>
      <c r="B178" s="25"/>
      <c r="C178" s="25"/>
      <c r="D178" s="25"/>
      <c r="E178" s="26"/>
      <c r="F178" s="27"/>
      <c r="G178" s="29"/>
      <c r="H178" s="29"/>
      <c r="I178" s="30"/>
      <c r="J178" s="27"/>
      <c r="K178" s="29"/>
      <c r="L178" s="29"/>
      <c r="M178" s="29"/>
      <c r="N178" s="29"/>
      <c r="O178" s="29"/>
      <c r="P178" s="29"/>
      <c r="Q178" s="29"/>
      <c r="R178" s="29"/>
      <c r="S178" s="29"/>
      <c r="T178" s="31"/>
      <c r="U178" s="29"/>
      <c r="V178" s="32">
        <f t="shared" si="16"/>
        <v>0</v>
      </c>
      <c r="W178" s="33"/>
      <c r="X178" s="33"/>
    </row>
    <row r="179" spans="1:24" s="34" customFormat="1" ht="18.75" hidden="1" x14ac:dyDescent="0.2">
      <c r="A179" s="25"/>
      <c r="B179" s="25"/>
      <c r="C179" s="25"/>
      <c r="D179" s="25"/>
      <c r="E179" s="26"/>
      <c r="F179" s="18" t="s">
        <v>202</v>
      </c>
      <c r="G179" s="57"/>
      <c r="H179" s="57"/>
      <c r="I179" s="58"/>
      <c r="J179" s="19">
        <f t="shared" ref="J179:U179" si="18">SUM(J180:J180)</f>
        <v>0</v>
      </c>
      <c r="K179" s="19">
        <f t="shared" si="18"/>
        <v>0</v>
      </c>
      <c r="L179" s="19">
        <f t="shared" si="18"/>
        <v>0</v>
      </c>
      <c r="M179" s="19">
        <f t="shared" si="18"/>
        <v>0</v>
      </c>
      <c r="N179" s="19">
        <f t="shared" si="18"/>
        <v>0</v>
      </c>
      <c r="O179" s="19">
        <f t="shared" si="18"/>
        <v>0</v>
      </c>
      <c r="P179" s="19">
        <f t="shared" si="18"/>
        <v>0</v>
      </c>
      <c r="Q179" s="19">
        <f t="shared" si="18"/>
        <v>0</v>
      </c>
      <c r="R179" s="19">
        <f t="shared" si="18"/>
        <v>0</v>
      </c>
      <c r="S179" s="19">
        <f t="shared" si="18"/>
        <v>0</v>
      </c>
      <c r="T179" s="20">
        <f t="shared" si="18"/>
        <v>0</v>
      </c>
      <c r="U179" s="19">
        <f t="shared" si="18"/>
        <v>0</v>
      </c>
      <c r="V179" s="22">
        <f t="shared" si="16"/>
        <v>0</v>
      </c>
      <c r="W179" s="33"/>
      <c r="X179" s="33"/>
    </row>
    <row r="180" spans="1:24" s="34" customFormat="1" hidden="1" x14ac:dyDescent="0.2">
      <c r="A180" s="25">
        <v>4</v>
      </c>
      <c r="B180" s="25">
        <v>2</v>
      </c>
      <c r="C180" s="25">
        <v>1</v>
      </c>
      <c r="D180" s="25">
        <v>5</v>
      </c>
      <c r="E180" s="26" t="s">
        <v>25</v>
      </c>
      <c r="F180" s="59" t="s">
        <v>203</v>
      </c>
      <c r="G180" s="36"/>
      <c r="H180" s="36"/>
      <c r="I180" s="60"/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/>
      <c r="S180" s="29"/>
      <c r="T180" s="31"/>
      <c r="U180" s="29"/>
      <c r="V180" s="32">
        <f t="shared" si="16"/>
        <v>0</v>
      </c>
      <c r="W180" s="33"/>
      <c r="X180" s="33"/>
    </row>
    <row r="181" spans="1:24" s="34" customFormat="1" hidden="1" x14ac:dyDescent="0.2">
      <c r="A181" s="25"/>
      <c r="B181" s="25"/>
      <c r="C181" s="25"/>
      <c r="D181" s="25"/>
      <c r="E181" s="26"/>
      <c r="F181" s="27"/>
      <c r="G181" s="29"/>
      <c r="H181" s="29"/>
      <c r="I181" s="30"/>
      <c r="J181" s="27"/>
      <c r="K181" s="29"/>
      <c r="L181" s="29"/>
      <c r="M181" s="29"/>
      <c r="N181" s="29"/>
      <c r="O181" s="29"/>
      <c r="P181" s="29"/>
      <c r="Q181" s="29"/>
      <c r="R181" s="29"/>
      <c r="S181" s="29"/>
      <c r="T181" s="31"/>
      <c r="U181" s="29"/>
      <c r="V181" s="32"/>
      <c r="W181" s="33"/>
      <c r="X181" s="33"/>
    </row>
    <row r="182" spans="1:24" s="34" customFormat="1" ht="23.25" customHeight="1" x14ac:dyDescent="0.2">
      <c r="A182" s="25"/>
      <c r="B182" s="25"/>
      <c r="C182" s="25"/>
      <c r="D182" s="25"/>
      <c r="E182" s="26"/>
      <c r="F182" s="18" t="s">
        <v>204</v>
      </c>
      <c r="G182" s="19">
        <f>SUM(G183)</f>
        <v>5000000</v>
      </c>
      <c r="H182" s="19">
        <f>SUM(H183)</f>
        <v>0</v>
      </c>
      <c r="I182" s="21">
        <f>SUM(I183)</f>
        <v>5000000</v>
      </c>
      <c r="J182" s="19">
        <f>SUM(J183)</f>
        <v>0</v>
      </c>
      <c r="K182" s="19">
        <f t="shared" ref="K182:U182" si="19">SUM(K183)</f>
        <v>0</v>
      </c>
      <c r="L182" s="19">
        <f t="shared" si="19"/>
        <v>0</v>
      </c>
      <c r="M182" s="19">
        <f t="shared" si="19"/>
        <v>0</v>
      </c>
      <c r="N182" s="19">
        <f t="shared" si="19"/>
        <v>0</v>
      </c>
      <c r="O182" s="19">
        <f t="shared" si="19"/>
        <v>0</v>
      </c>
      <c r="P182" s="19">
        <f t="shared" si="19"/>
        <v>0</v>
      </c>
      <c r="Q182" s="19">
        <f t="shared" si="19"/>
        <v>0</v>
      </c>
      <c r="R182" s="19">
        <f t="shared" si="19"/>
        <v>0</v>
      </c>
      <c r="S182" s="19">
        <f t="shared" si="19"/>
        <v>0</v>
      </c>
      <c r="T182" s="20">
        <f t="shared" si="19"/>
        <v>0</v>
      </c>
      <c r="U182" s="19">
        <f t="shared" si="19"/>
        <v>0</v>
      </c>
      <c r="V182" s="22">
        <f t="shared" si="16"/>
        <v>0</v>
      </c>
      <c r="W182" s="33"/>
      <c r="X182" s="33"/>
    </row>
    <row r="183" spans="1:24" s="34" customFormat="1" ht="23.25" customHeight="1" x14ac:dyDescent="0.2">
      <c r="A183" s="26" t="s">
        <v>205</v>
      </c>
      <c r="B183" s="25">
        <v>2</v>
      </c>
      <c r="C183" s="25">
        <v>2</v>
      </c>
      <c r="D183" s="25">
        <v>1</v>
      </c>
      <c r="E183" s="26" t="s">
        <v>25</v>
      </c>
      <c r="F183" s="27" t="s">
        <v>206</v>
      </c>
      <c r="G183" s="29">
        <f>+'[1]PRESUP. EJEC. 2025'!C197</f>
        <v>5000000</v>
      </c>
      <c r="H183" s="29">
        <f>+'[1]PRESUP. EJEC. 2025'!D197</f>
        <v>0</v>
      </c>
      <c r="I183" s="30">
        <f>+G183+H183</f>
        <v>5000000</v>
      </c>
      <c r="J183" s="29">
        <v>0</v>
      </c>
      <c r="K183" s="29">
        <v>0</v>
      </c>
      <c r="L183" s="29">
        <v>0</v>
      </c>
      <c r="M183" s="29">
        <v>0</v>
      </c>
      <c r="N183" s="29"/>
      <c r="O183" s="29"/>
      <c r="P183" s="29"/>
      <c r="Q183" s="29"/>
      <c r="R183" s="29"/>
      <c r="S183" s="29"/>
      <c r="T183" s="31"/>
      <c r="U183" s="29"/>
      <c r="V183" s="32">
        <f t="shared" si="16"/>
        <v>0</v>
      </c>
      <c r="W183" s="33"/>
      <c r="X183" s="33"/>
    </row>
    <row r="184" spans="1:24" s="34" customFormat="1" ht="23.25" hidden="1" customHeight="1" x14ac:dyDescent="0.2">
      <c r="A184" s="25"/>
      <c r="B184" s="27"/>
      <c r="C184" s="27"/>
      <c r="D184" s="27"/>
      <c r="E184" s="27"/>
      <c r="F184" s="27"/>
      <c r="G184" s="29"/>
      <c r="H184" s="29"/>
      <c r="I184" s="30"/>
      <c r="J184" s="27"/>
      <c r="K184" s="29"/>
      <c r="L184" s="29"/>
      <c r="M184" s="29"/>
      <c r="N184" s="29"/>
      <c r="O184" s="29"/>
      <c r="P184" s="29"/>
      <c r="Q184" s="29"/>
      <c r="R184" s="29"/>
      <c r="S184" s="29"/>
      <c r="T184" s="31"/>
      <c r="U184" s="29"/>
      <c r="V184" s="32"/>
      <c r="W184" s="33"/>
      <c r="X184" s="33"/>
    </row>
    <row r="185" spans="1:24" s="34" customFormat="1" ht="23.25" customHeight="1" x14ac:dyDescent="0.2">
      <c r="A185" s="9" t="s">
        <v>207</v>
      </c>
      <c r="B185" s="9"/>
      <c r="C185" s="9"/>
      <c r="D185" s="9"/>
      <c r="E185" s="9"/>
      <c r="F185" s="9"/>
      <c r="G185" s="22">
        <f t="shared" ref="G185:V185" si="20">SUM(G182+G179+G176+G172+G167+G143+G139+G121+G83+G33+G6)</f>
        <v>1249947745</v>
      </c>
      <c r="H185" s="22">
        <f>SUM(H182+H179+H176+H172+H167+H143+H139+H121+H83+H33+H6)</f>
        <v>1344821957.4600003</v>
      </c>
      <c r="I185" s="40">
        <f t="shared" si="20"/>
        <v>2594769702.46</v>
      </c>
      <c r="J185" s="22">
        <f t="shared" si="20"/>
        <v>135807190.21000001</v>
      </c>
      <c r="K185" s="22">
        <f t="shared" si="20"/>
        <v>199146954.63</v>
      </c>
      <c r="L185" s="22">
        <f t="shared" si="20"/>
        <v>465769795.78000003</v>
      </c>
      <c r="M185" s="22">
        <f t="shared" si="20"/>
        <v>134673680.54999998</v>
      </c>
      <c r="N185" s="22">
        <f t="shared" si="20"/>
        <v>0</v>
      </c>
      <c r="O185" s="22">
        <f t="shared" si="20"/>
        <v>0</v>
      </c>
      <c r="P185" s="22">
        <f t="shared" si="20"/>
        <v>0</v>
      </c>
      <c r="Q185" s="22">
        <f t="shared" si="20"/>
        <v>0</v>
      </c>
      <c r="R185" s="22">
        <f t="shared" si="20"/>
        <v>0</v>
      </c>
      <c r="S185" s="22">
        <f t="shared" si="20"/>
        <v>0</v>
      </c>
      <c r="T185" s="22">
        <f t="shared" si="20"/>
        <v>0</v>
      </c>
      <c r="U185" s="22">
        <f t="shared" si="20"/>
        <v>0</v>
      </c>
      <c r="V185" s="22">
        <f t="shared" si="20"/>
        <v>935397621.1700002</v>
      </c>
      <c r="W185" s="61"/>
      <c r="X185" s="33"/>
    </row>
    <row r="186" spans="1:24" s="8" customFormat="1" x14ac:dyDescent="0.25">
      <c r="A186" s="1"/>
      <c r="G186" s="52"/>
      <c r="H186" s="52"/>
      <c r="I186" s="52"/>
      <c r="J186" s="62"/>
      <c r="K186" s="52"/>
      <c r="L186" s="52"/>
      <c r="M186" s="52"/>
      <c r="N186" s="50"/>
      <c r="O186" s="52"/>
      <c r="P186" s="52"/>
      <c r="Q186" s="52"/>
      <c r="R186" s="52"/>
      <c r="S186" s="52"/>
      <c r="T186" s="53"/>
      <c r="U186" s="52"/>
      <c r="V186" s="52"/>
      <c r="W186" s="52"/>
      <c r="X186" s="52"/>
    </row>
    <row r="187" spans="1:24" s="8" customFormat="1" x14ac:dyDescent="0.25">
      <c r="A187" s="1"/>
      <c r="G187" s="52"/>
      <c r="H187" s="52"/>
      <c r="I187" s="52"/>
      <c r="J187" s="62"/>
      <c r="K187" s="52"/>
      <c r="L187" s="52"/>
      <c r="M187" s="52"/>
      <c r="N187" s="50"/>
      <c r="O187" s="52"/>
      <c r="P187" s="52"/>
      <c r="Q187" s="52"/>
      <c r="R187" s="52"/>
      <c r="S187" s="52"/>
      <c r="T187" s="53"/>
      <c r="U187" s="52"/>
      <c r="V187" s="52"/>
      <c r="W187" s="52"/>
      <c r="X187" s="52"/>
    </row>
    <row r="188" spans="1:24" s="8" customFormat="1" x14ac:dyDescent="0.25">
      <c r="A188" s="1"/>
      <c r="G188" s="52"/>
      <c r="H188" s="52"/>
      <c r="I188" s="52"/>
      <c r="J188" s="62"/>
      <c r="K188" s="52"/>
      <c r="L188" s="52"/>
      <c r="M188" s="52"/>
      <c r="N188" s="50"/>
      <c r="O188" s="52"/>
      <c r="P188" s="52"/>
      <c r="Q188" s="52"/>
      <c r="R188" s="52"/>
      <c r="S188" s="52"/>
      <c r="T188" s="53"/>
      <c r="U188" s="52"/>
      <c r="V188" s="52"/>
      <c r="W188" s="52"/>
      <c r="X188" s="52"/>
    </row>
    <row r="189" spans="1:24" s="8" customFormat="1" x14ac:dyDescent="0.25">
      <c r="A189" s="1"/>
      <c r="G189" s="52"/>
      <c r="H189" s="63"/>
      <c r="I189" s="52"/>
      <c r="J189" s="62"/>
      <c r="K189" s="52"/>
      <c r="L189" s="52"/>
      <c r="M189" s="52"/>
      <c r="N189" s="50"/>
      <c r="O189" s="52"/>
      <c r="P189" s="52"/>
      <c r="Q189" s="52"/>
      <c r="R189" s="52"/>
      <c r="S189" s="52"/>
      <c r="T189" s="53"/>
      <c r="U189" s="52"/>
      <c r="V189" s="52"/>
      <c r="W189" s="52"/>
      <c r="X189" s="52"/>
    </row>
    <row r="190" spans="1:24" s="8" customFormat="1" x14ac:dyDescent="0.25">
      <c r="A190" s="1"/>
      <c r="F190" s="1"/>
      <c r="G190" s="64"/>
      <c r="H190" s="52"/>
      <c r="I190" s="64"/>
      <c r="K190" s="52"/>
      <c r="L190" s="52"/>
      <c r="M190" s="52"/>
      <c r="N190" s="50"/>
      <c r="O190" s="52"/>
      <c r="P190" s="52"/>
      <c r="Q190" s="52"/>
      <c r="R190" s="52"/>
      <c r="S190" s="52"/>
      <c r="T190" s="53"/>
      <c r="U190" s="52"/>
      <c r="V190" s="52"/>
      <c r="W190" s="52"/>
      <c r="X190" s="52"/>
    </row>
    <row r="191" spans="1:24" s="8" customFormat="1" ht="22.5" x14ac:dyDescent="0.25">
      <c r="A191" s="1"/>
      <c r="C191" s="65" t="s">
        <v>208</v>
      </c>
      <c r="D191" s="65"/>
      <c r="E191" s="65"/>
      <c r="F191" s="65"/>
      <c r="G191" s="66"/>
      <c r="H191" s="65" t="s">
        <v>209</v>
      </c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52"/>
      <c r="X191" s="52"/>
    </row>
    <row r="192" spans="1:24" s="68" customFormat="1" ht="23.25" x14ac:dyDescent="0.35">
      <c r="A192" s="67"/>
      <c r="C192" s="69" t="s">
        <v>210</v>
      </c>
      <c r="D192" s="69"/>
      <c r="E192" s="69"/>
      <c r="F192" s="69"/>
      <c r="H192" s="70" t="s">
        <v>211</v>
      </c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</row>
    <row r="193" spans="1:24" s="73" customFormat="1" ht="20.25" x14ac:dyDescent="0.3">
      <c r="A193" s="72"/>
      <c r="H193" s="74"/>
      <c r="N193" s="75"/>
      <c r="P193" s="75"/>
      <c r="Q193" s="75"/>
      <c r="U193" s="75"/>
      <c r="V193" s="75"/>
      <c r="W193" s="76"/>
      <c r="X193" s="76"/>
    </row>
    <row r="194" spans="1:24" s="8" customFormat="1" ht="20.25" x14ac:dyDescent="0.3">
      <c r="A194" s="1"/>
      <c r="F194" s="77"/>
      <c r="G194" s="77"/>
      <c r="I194" s="78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52"/>
      <c r="X194" s="52"/>
    </row>
    <row r="195" spans="1:24" s="8" customFormat="1" ht="20.25" x14ac:dyDescent="0.3">
      <c r="A195" s="1"/>
      <c r="F195" s="77"/>
      <c r="G195" s="77"/>
      <c r="I195" s="78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52"/>
      <c r="X195" s="52"/>
    </row>
    <row r="196" spans="1:24" s="8" customFormat="1" ht="20.25" x14ac:dyDescent="0.3">
      <c r="A196" s="1"/>
      <c r="F196" s="77"/>
      <c r="G196" s="77"/>
      <c r="I196" s="78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52"/>
      <c r="X196" s="52"/>
    </row>
    <row r="197" spans="1:24" s="8" customFormat="1" ht="20.25" x14ac:dyDescent="0.25">
      <c r="A197" s="1"/>
      <c r="C197" s="78"/>
      <c r="D197" s="78"/>
      <c r="F197" s="78"/>
      <c r="G197" s="52"/>
      <c r="I197" s="80"/>
      <c r="J197" s="80"/>
      <c r="K197" s="81"/>
      <c r="L197" s="81"/>
      <c r="M197" s="81"/>
      <c r="N197" s="50"/>
      <c r="O197" s="78"/>
      <c r="P197" s="52"/>
      <c r="Q197" s="52"/>
      <c r="R197" s="52"/>
      <c r="S197" s="52"/>
      <c r="T197" s="78"/>
      <c r="U197" s="78"/>
      <c r="V197" s="78"/>
      <c r="W197" s="52"/>
      <c r="X197" s="52"/>
    </row>
    <row r="198" spans="1:24" s="8" customFormat="1" x14ac:dyDescent="0.25">
      <c r="A198" s="1"/>
      <c r="B198" s="82"/>
      <c r="C198" s="82"/>
      <c r="D198" s="82"/>
      <c r="E198" s="82"/>
      <c r="F198" s="82"/>
      <c r="G198" s="83"/>
      <c r="H198" s="84"/>
      <c r="I198" s="84"/>
      <c r="J198" s="85"/>
      <c r="K198" s="82"/>
      <c r="L198" s="82"/>
      <c r="M198" s="82"/>
      <c r="N198" s="82"/>
      <c r="O198" s="82"/>
      <c r="P198" s="83"/>
      <c r="Q198" s="83"/>
      <c r="R198" s="83"/>
      <c r="S198" s="83"/>
      <c r="T198" s="86"/>
      <c r="U198" s="83"/>
      <c r="V198" s="82"/>
      <c r="W198" s="52"/>
      <c r="X198" s="52"/>
    </row>
    <row r="199" spans="1:24" s="68" customFormat="1" ht="23.25" x14ac:dyDescent="0.35">
      <c r="A199" s="87" t="s">
        <v>212</v>
      </c>
      <c r="B199" s="87"/>
      <c r="C199" s="87"/>
      <c r="D199" s="87"/>
      <c r="E199" s="87"/>
      <c r="F199" s="87"/>
      <c r="H199" s="65" t="s">
        <v>213</v>
      </c>
      <c r="I199" s="65"/>
      <c r="J199" s="65"/>
      <c r="L199" s="66"/>
      <c r="S199" s="66"/>
      <c r="T199" s="66"/>
      <c r="U199" s="66"/>
      <c r="V199" s="66"/>
      <c r="W199" s="71"/>
      <c r="X199" s="71"/>
    </row>
    <row r="200" spans="1:24" s="73" customFormat="1" ht="20.25" x14ac:dyDescent="0.3">
      <c r="A200" s="88" t="s">
        <v>214</v>
      </c>
      <c r="B200" s="88"/>
      <c r="C200" s="88"/>
      <c r="D200" s="88"/>
      <c r="E200" s="88"/>
      <c r="F200" s="88"/>
      <c r="H200" s="89" t="s">
        <v>215</v>
      </c>
      <c r="I200" s="89"/>
      <c r="J200" s="89"/>
      <c r="L200" s="75"/>
      <c r="S200" s="75"/>
      <c r="T200" s="75"/>
      <c r="U200" s="75"/>
      <c r="V200" s="75"/>
      <c r="W200" s="76"/>
      <c r="X200" s="76"/>
    </row>
    <row r="201" spans="1:24" s="8" customFormat="1" ht="20.25" customHeight="1" x14ac:dyDescent="0.25">
      <c r="A201" s="90"/>
      <c r="B201" s="90"/>
      <c r="C201" s="90"/>
      <c r="D201" s="90"/>
      <c r="E201" s="90"/>
      <c r="F201" s="90"/>
      <c r="G201" s="91"/>
      <c r="H201" s="92"/>
      <c r="I201" s="92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52"/>
      <c r="X201" s="52"/>
    </row>
    <row r="202" spans="1:24" s="8" customFormat="1" ht="28.5" customHeight="1" x14ac:dyDescent="0.25">
      <c r="A202" s="94"/>
      <c r="B202" s="94"/>
      <c r="C202" s="94"/>
      <c r="D202" s="94"/>
      <c r="E202" s="94"/>
      <c r="F202" s="94"/>
      <c r="G202" s="95"/>
      <c r="H202" s="96"/>
      <c r="I202" s="96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52"/>
      <c r="X202" s="52"/>
    </row>
    <row r="203" spans="1:24" ht="28.5" customHeight="1" x14ac:dyDescent="0.25">
      <c r="A203" s="1"/>
      <c r="B203" s="8"/>
      <c r="C203" s="8"/>
      <c r="D203" s="8"/>
      <c r="E203" s="8"/>
      <c r="F203" s="8"/>
      <c r="I203" s="52"/>
      <c r="J203" s="8"/>
      <c r="K203" s="52"/>
      <c r="L203" s="52"/>
      <c r="M203" s="52"/>
      <c r="N203" s="50"/>
      <c r="O203" s="52"/>
      <c r="P203" s="52"/>
      <c r="Q203" s="52"/>
      <c r="R203" s="52"/>
      <c r="S203" s="52"/>
      <c r="T203" s="53"/>
      <c r="U203" s="52"/>
      <c r="V203" s="8"/>
    </row>
    <row r="204" spans="1:24" ht="28.5" customHeight="1" x14ac:dyDescent="0.25">
      <c r="A204" s="8"/>
      <c r="B204" s="8"/>
      <c r="C204" s="8"/>
      <c r="D204" s="8"/>
      <c r="E204" s="8"/>
      <c r="F204" s="8"/>
      <c r="I204" s="52"/>
      <c r="J204" s="8"/>
      <c r="K204" s="8"/>
      <c r="L204" s="52"/>
      <c r="M204" s="52"/>
      <c r="N204" s="50"/>
      <c r="O204" s="52"/>
      <c r="P204" s="52"/>
      <c r="Q204" s="52"/>
      <c r="R204" s="52"/>
      <c r="S204" s="52"/>
      <c r="T204" s="53"/>
      <c r="U204" s="52"/>
      <c r="V204" s="8"/>
    </row>
  </sheetData>
  <mergeCells count="18">
    <mergeCell ref="A201:F201"/>
    <mergeCell ref="J201:V201"/>
    <mergeCell ref="A202:F202"/>
    <mergeCell ref="J202:V202"/>
    <mergeCell ref="C192:F192"/>
    <mergeCell ref="H192:V192"/>
    <mergeCell ref="K197:M197"/>
    <mergeCell ref="A199:F199"/>
    <mergeCell ref="H199:J199"/>
    <mergeCell ref="A200:F200"/>
    <mergeCell ref="H200:J200"/>
    <mergeCell ref="F1:V1"/>
    <mergeCell ref="E2:V2"/>
    <mergeCell ref="E3:V3"/>
    <mergeCell ref="E4:V4"/>
    <mergeCell ref="A185:F185"/>
    <mergeCell ref="C191:F191"/>
    <mergeCell ref="H191:V191"/>
  </mergeCells>
  <printOptions horizontalCentered="1"/>
  <pageMargins left="0.19685039370078741" right="0.19685039370078741" top="0.19685039370078741" bottom="0.39370078740157483" header="0.19685039370078741" footer="0.19685039370078741"/>
  <pageSetup scale="49" orientation="landscape" r:id="rId1"/>
  <headerFooter>
    <oddFooter>&amp;C&amp;P</oddFooter>
  </headerFooter>
  <rowBreaks count="4" manualBreakCount="4">
    <brk id="32" max="16383" man="1"/>
    <brk id="82" max="21" man="1"/>
    <brk id="120" max="16383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2025-05-12T19:26:44Z</dcterms:created>
  <dcterms:modified xsi:type="dcterms:W3CDTF">2025-05-12T19:27:25Z</dcterms:modified>
</cp:coreProperties>
</file>